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1065" windowWidth="13935" windowHeight="98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8" i="1" l="1"/>
  <c r="M60" i="1" l="1"/>
  <c r="L60" i="1"/>
  <c r="K60" i="1"/>
  <c r="L48" i="1"/>
  <c r="K48" i="1"/>
  <c r="J60" i="1" l="1"/>
  <c r="I60" i="1"/>
  <c r="H60" i="1"/>
  <c r="G60" i="1"/>
  <c r="F60" i="1"/>
  <c r="E60" i="1"/>
  <c r="D60" i="1"/>
  <c r="C60" i="1"/>
  <c r="M35" i="1"/>
  <c r="L35" i="1"/>
  <c r="K35" i="1"/>
  <c r="J35" i="1"/>
  <c r="I35" i="1"/>
  <c r="H35" i="1"/>
  <c r="G35" i="1"/>
  <c r="F35" i="1"/>
  <c r="E35" i="1"/>
  <c r="D35" i="1"/>
  <c r="C35" i="1"/>
  <c r="B35" i="1"/>
  <c r="B60" i="1"/>
  <c r="E48" i="1"/>
  <c r="D48" i="1"/>
  <c r="C48" i="1"/>
  <c r="B48" i="1"/>
  <c r="J48" i="1"/>
  <c r="I48" i="1"/>
  <c r="H48" i="1"/>
  <c r="G48" i="1"/>
  <c r="F48" i="1"/>
  <c r="N60" i="1" l="1"/>
  <c r="N48" i="1"/>
  <c r="M8" i="1"/>
  <c r="L8" i="1" l="1"/>
  <c r="K8" i="1"/>
  <c r="J8" i="1" l="1"/>
  <c r="I8" i="1"/>
  <c r="H8" i="1" l="1"/>
  <c r="G8" i="1" l="1"/>
  <c r="F8" i="1"/>
  <c r="E8" i="1"/>
  <c r="D8" i="1"/>
  <c r="C8" i="1"/>
  <c r="B8" i="1"/>
  <c r="B63" i="1" s="1"/>
  <c r="M31" i="1"/>
  <c r="M64" i="1" s="1"/>
  <c r="L31" i="1"/>
  <c r="L64" i="1" s="1"/>
  <c r="K31" i="1"/>
  <c r="K64" i="1" s="1"/>
  <c r="J31" i="1"/>
  <c r="J64" i="1" s="1"/>
  <c r="I31" i="1"/>
  <c r="I64" i="1" s="1"/>
  <c r="H31" i="1"/>
  <c r="H64" i="1" s="1"/>
  <c r="G31" i="1"/>
  <c r="G64" i="1" l="1"/>
  <c r="N34" i="1"/>
  <c r="F31" i="1"/>
  <c r="F64" i="1" s="1"/>
  <c r="E31" i="1"/>
  <c r="E64" i="1" s="1"/>
  <c r="D31" i="1"/>
  <c r="D64" i="1" s="1"/>
  <c r="C31" i="1"/>
  <c r="C64" i="1" s="1"/>
  <c r="B31" i="1"/>
  <c r="B64" i="1" s="1"/>
  <c r="N31" i="1" l="1"/>
  <c r="N35" i="1"/>
  <c r="N64" i="1" l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O26" i="1" l="1"/>
  <c r="M26" i="1"/>
  <c r="M65" i="1" s="1"/>
  <c r="L26" i="1"/>
  <c r="L65" i="1" s="1"/>
  <c r="K26" i="1"/>
  <c r="K65" i="1" s="1"/>
  <c r="J26" i="1"/>
  <c r="J65" i="1" s="1"/>
  <c r="I26" i="1"/>
  <c r="I65" i="1" s="1"/>
  <c r="H26" i="1"/>
  <c r="H65" i="1" s="1"/>
  <c r="G26" i="1"/>
  <c r="G65" i="1" s="1"/>
  <c r="F26" i="1"/>
  <c r="F65" i="1" s="1"/>
  <c r="E26" i="1"/>
  <c r="E65" i="1" s="1"/>
  <c r="D26" i="1"/>
  <c r="D65" i="1" s="1"/>
  <c r="C26" i="1"/>
  <c r="C65" i="1" s="1"/>
  <c r="P26" i="1" l="1"/>
  <c r="N26" i="1"/>
  <c r="B26" i="1"/>
  <c r="B65" i="1" s="1"/>
  <c r="B66" i="1" l="1"/>
  <c r="C63" i="1" s="1"/>
  <c r="C66" i="1" s="1"/>
  <c r="D63" i="1" s="1"/>
  <c r="D66" i="1" s="1"/>
  <c r="E63" i="1" s="1"/>
  <c r="E66" i="1" s="1"/>
  <c r="F63" i="1" s="1"/>
  <c r="F66" i="1" s="1"/>
  <c r="G63" i="1" s="1"/>
  <c r="G66" i="1" s="1"/>
  <c r="H63" i="1" s="1"/>
  <c r="H66" i="1" s="1"/>
  <c r="I63" i="1" s="1"/>
  <c r="I66" i="1" s="1"/>
  <c r="J63" i="1" s="1"/>
  <c r="J66" i="1" s="1"/>
  <c r="K63" i="1" s="1"/>
  <c r="K66" i="1" s="1"/>
  <c r="L63" i="1" s="1"/>
  <c r="L66" i="1" s="1"/>
  <c r="M63" i="1" s="1"/>
  <c r="M66" i="1" s="1"/>
  <c r="N65" i="1"/>
</calcChain>
</file>

<file path=xl/sharedStrings.xml><?xml version="1.0" encoding="utf-8"?>
<sst xmlns="http://schemas.openxmlformats.org/spreadsheetml/2006/main" count="74" uniqueCount="66">
  <si>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</si>
  <si>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</si>
  <si>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</si>
  <si>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</si>
  <si>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</si>
  <si>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</si>
  <si>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</si>
  <si>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</si>
  <si>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</si>
  <si>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</si>
  <si>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</si>
  <si>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</si>
  <si>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</si>
  <si>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</si>
  <si>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</si>
  <si>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</si>
  <si>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</si>
  <si>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</si>
  <si>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</si>
  <si>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</si>
  <si>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</si>
  <si>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</si>
  <si>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</si>
  <si>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</si>
  <si>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</si>
  <si>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</si>
  <si>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</si>
  <si>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</si>
  <si>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</si>
  <si>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</si>
  <si>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</si>
  <si>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</si>
  <si>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</si>
  <si>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</si>
  <si>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</si>
  <si>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</si>
  <si>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</si>
  <si>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</si>
  <si>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</si>
  <si>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</si>
  <si>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</si>
  <si>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</si>
  <si>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</si>
  <si>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</si>
  <si>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</si>
  <si>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</si>
  <si>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</si>
  <si>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Frienship Event</t>
  </si>
  <si>
    <t>June Retreat</t>
  </si>
  <si>
    <t>Freindship Event</t>
  </si>
  <si>
    <t>Meals and Other Events</t>
  </si>
  <si>
    <t xml:space="preserve">     Total Meals and Other  Income</t>
  </si>
  <si>
    <t xml:space="preserve">      Total Meals and Other Expenses</t>
  </si>
  <si>
    <t>Correction of 2016-17 Expense</t>
  </si>
  <si>
    <t>Velma's Closet Donations from Freindship Eveents</t>
  </si>
  <si>
    <t>Operation Budget for May 1, 2017 through April 30, 2018</t>
  </si>
  <si>
    <t>Winter Retreat</t>
  </si>
  <si>
    <t xml:space="preserve">Winter Spa </t>
  </si>
  <si>
    <t>Winter Spa</t>
  </si>
  <si>
    <t>Orientation 1</t>
  </si>
  <si>
    <t>2018-2019 Dues to National</t>
  </si>
  <si>
    <t>2018-2019 Dues and Fees Collected</t>
  </si>
  <si>
    <t>Thru April 30, 2018 -Year End</t>
  </si>
  <si>
    <t>DIA luncheon</t>
  </si>
  <si>
    <t>DIA Luncheon</t>
  </si>
  <si>
    <t>Deposits on May Chapter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</si>
</sst>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43" fontId="7" fillId="0" borderId="1" xfId="1" applyFont="1" applyFill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2" fontId="0" fillId="0" borderId="0" xfId="0" applyNumberFormat="1" applyFont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pane xSplit="1" ySplit="3" topLeftCell="G41" activePane="bottomRight" state="frozen"/>
      <selection pane="topRight" activeCell="B1" sqref="B1"/>
      <selection pane="bottomLeft" activeCell="A4" sqref="A4"/>
      <selection pane="bottomRight" activeCell="N65" sqref="N65"/>
    </sheetView>
  </sheetViews>
  <sheetFormatPr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25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19" customFormat="1" ht="23.25" x14ac:dyDescent="0.35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6" customFormat="1" ht="17.25" x14ac:dyDescent="0.3">
      <c r="A3" s="43" t="s">
        <v>62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75" x14ac:dyDescent="0.2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75" x14ac:dyDescent="0.25">
      <c r="A5" s="23" t="s">
        <v>46</v>
      </c>
      <c r="B5" s="10">
        <v>24303.72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40" customFormat="1" ht="15.75" x14ac:dyDescent="0.25">
      <c r="A6" s="23" t="s">
        <v>53</v>
      </c>
      <c r="B6" s="42">
        <v>65.209999999999994</v>
      </c>
      <c r="C6" s="42"/>
      <c r="D6" s="39"/>
      <c r="E6" s="39"/>
      <c r="F6" s="39"/>
      <c r="G6" s="29"/>
      <c r="H6" s="36"/>
      <c r="I6" s="39"/>
      <c r="J6" s="39"/>
      <c r="K6" s="36"/>
      <c r="L6" s="41"/>
      <c r="M6" s="37"/>
      <c r="N6" s="39"/>
      <c r="O6" s="39"/>
      <c r="P6" s="39"/>
    </row>
    <row r="7" spans="1:16" s="25" customFormat="1" ht="15.75" x14ac:dyDescent="0.25">
      <c r="A7" s="23"/>
      <c r="B7" s="24"/>
      <c r="C7" s="24"/>
      <c r="D7" s="24"/>
      <c r="E7" s="24"/>
      <c r="F7" s="24"/>
      <c r="G7" s="29"/>
      <c r="H7" s="24"/>
      <c r="I7" s="24"/>
      <c r="J7" s="24"/>
      <c r="K7" s="24"/>
      <c r="L7" s="24"/>
      <c r="M7" s="24"/>
      <c r="N7" s="24"/>
      <c r="O7" s="24"/>
      <c r="P7" s="24"/>
    </row>
    <row r="8" spans="1:16" s="33" customFormat="1" ht="15.75" x14ac:dyDescent="0.25">
      <c r="A8" s="32" t="s">
        <v>44</v>
      </c>
      <c r="B8" s="30">
        <f t="shared" ref="B8:M8" si="0">SUM(B5:B7)</f>
        <v>24368.93</v>
      </c>
      <c r="C8" s="30">
        <f t="shared" si="0"/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1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8">
        <f t="shared" si="0"/>
        <v>0</v>
      </c>
      <c r="N8" s="32"/>
      <c r="O8" s="32"/>
      <c r="P8" s="32"/>
    </row>
    <row r="9" spans="1:16" s="6" customFormat="1" ht="17.25" x14ac:dyDescent="0.3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17" customFormat="1" ht="17.25" x14ac:dyDescent="0.3">
      <c r="A10" s="15" t="s">
        <v>42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4" t="s">
        <v>24</v>
      </c>
      <c r="O10" s="14" t="s">
        <v>23</v>
      </c>
      <c r="P10" s="14" t="s">
        <v>26</v>
      </c>
    </row>
    <row r="11" spans="1:16" s="1" customFormat="1" ht="15.75" x14ac:dyDescent="0.25">
      <c r="A11" s="1" t="s">
        <v>7</v>
      </c>
      <c r="B11" s="2"/>
      <c r="C11" s="2"/>
      <c r="D11" s="2"/>
      <c r="E11" s="2"/>
      <c r="F11" s="2"/>
      <c r="G11" s="2">
        <v>203.33</v>
      </c>
      <c r="H11" s="2"/>
      <c r="I11" s="2"/>
      <c r="J11" s="2"/>
      <c r="K11" s="2"/>
      <c r="L11" s="2"/>
      <c r="M11" s="2"/>
      <c r="N11" s="2">
        <f>SUM(B11:M11)</f>
        <v>203.33</v>
      </c>
      <c r="O11" s="2">
        <v>100</v>
      </c>
      <c r="P11" s="2">
        <f>O11-N11</f>
        <v>-103.33000000000001</v>
      </c>
    </row>
    <row r="12" spans="1:16" s="1" customFormat="1" ht="15.75" x14ac:dyDescent="0.25">
      <c r="A12" s="1" t="s">
        <v>8</v>
      </c>
      <c r="B12" s="2"/>
      <c r="C12" s="2"/>
      <c r="D12" s="2"/>
      <c r="E12" s="2"/>
      <c r="F12" s="2"/>
      <c r="G12" s="2">
        <v>30</v>
      </c>
      <c r="H12" s="2"/>
      <c r="I12" s="2">
        <v>109.16</v>
      </c>
      <c r="J12" s="2"/>
      <c r="K12" s="2"/>
      <c r="L12" s="2"/>
      <c r="M12" s="2"/>
      <c r="N12" s="2">
        <f t="shared" ref="N12:N24" si="1">SUM(B12:M12)</f>
        <v>139.16</v>
      </c>
      <c r="O12" s="2">
        <v>300</v>
      </c>
      <c r="P12" s="2">
        <f t="shared" ref="P12:P24" si="2">O12-N12</f>
        <v>160.84</v>
      </c>
    </row>
    <row r="13" spans="1:16" s="1" customFormat="1" ht="15.75" x14ac:dyDescent="0.25">
      <c r="A13" s="1" t="s">
        <v>9</v>
      </c>
      <c r="B13" s="2"/>
      <c r="C13" s="2"/>
      <c r="D13" s="2"/>
      <c r="E13" s="2"/>
      <c r="F13" s="2">
        <v>440</v>
      </c>
      <c r="G13" s="2"/>
      <c r="H13" s="2"/>
      <c r="I13" s="2"/>
      <c r="J13" s="2"/>
      <c r="K13" s="2"/>
      <c r="L13" s="2"/>
      <c r="M13" s="2"/>
      <c r="N13" s="2">
        <f t="shared" si="1"/>
        <v>440</v>
      </c>
      <c r="O13" s="2">
        <v>440</v>
      </c>
      <c r="P13" s="2">
        <f t="shared" si="2"/>
        <v>0</v>
      </c>
    </row>
    <row r="14" spans="1:16" s="1" customFormat="1" ht="15.75" x14ac:dyDescent="0.25">
      <c r="A14" s="1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2190.8000000000002</v>
      </c>
      <c r="N14" s="2">
        <f t="shared" si="1"/>
        <v>2190.8000000000002</v>
      </c>
      <c r="O14" s="2">
        <v>1500</v>
      </c>
      <c r="P14" s="2">
        <f t="shared" si="2"/>
        <v>-690.80000000000018</v>
      </c>
    </row>
    <row r="15" spans="1:16" s="1" customFormat="1" ht="15.75" x14ac:dyDescent="0.25">
      <c r="A15" s="1" t="s">
        <v>11</v>
      </c>
      <c r="B15" s="2"/>
      <c r="C15" s="2">
        <v>1327.94</v>
      </c>
      <c r="D15" s="2"/>
      <c r="E15" s="2"/>
      <c r="F15" s="2"/>
      <c r="G15" s="2"/>
      <c r="H15" s="2"/>
      <c r="I15" s="2"/>
      <c r="J15" s="2">
        <v>646.75</v>
      </c>
      <c r="K15" s="2"/>
      <c r="L15" s="2"/>
      <c r="M15" s="2"/>
      <c r="N15" s="2">
        <f t="shared" si="1"/>
        <v>1974.69</v>
      </c>
      <c r="O15" s="2">
        <v>3000</v>
      </c>
      <c r="P15" s="2">
        <f t="shared" si="2"/>
        <v>1025.31</v>
      </c>
    </row>
    <row r="16" spans="1:16" s="1" customFormat="1" ht="15.75" x14ac:dyDescent="0.25">
      <c r="A16" s="1" t="s">
        <v>12</v>
      </c>
      <c r="B16" s="2"/>
      <c r="C16" s="2"/>
      <c r="D16" s="2"/>
      <c r="E16" s="2"/>
      <c r="F16" s="2">
        <v>725</v>
      </c>
      <c r="G16" s="2"/>
      <c r="H16" s="2"/>
      <c r="I16" s="2"/>
      <c r="J16" s="2"/>
      <c r="K16" s="2"/>
      <c r="L16" s="2"/>
      <c r="M16" s="2"/>
      <c r="N16" s="2">
        <f t="shared" si="1"/>
        <v>725</v>
      </c>
      <c r="O16" s="2">
        <v>4000</v>
      </c>
      <c r="P16" s="2">
        <f t="shared" si="2"/>
        <v>3275</v>
      </c>
    </row>
    <row r="17" spans="1:16" s="1" customFormat="1" ht="15.75" x14ac:dyDescent="0.25">
      <c r="A17" s="1" t="s">
        <v>19</v>
      </c>
      <c r="B17" s="2">
        <v>54.63</v>
      </c>
      <c r="C17" s="2"/>
      <c r="D17" s="2"/>
      <c r="E17" s="2"/>
      <c r="F17" s="2">
        <v>193.59</v>
      </c>
      <c r="G17" s="2"/>
      <c r="H17" s="2"/>
      <c r="I17" s="2">
        <v>326.8</v>
      </c>
      <c r="J17" s="2">
        <v>80.650000000000006</v>
      </c>
      <c r="K17" s="2">
        <v>20.239999999999998</v>
      </c>
      <c r="L17" s="2">
        <v>50.44</v>
      </c>
      <c r="M17" s="2">
        <v>118.12</v>
      </c>
      <c r="N17" s="2">
        <f t="shared" si="1"/>
        <v>844.46999999999991</v>
      </c>
      <c r="O17" s="2">
        <v>200</v>
      </c>
      <c r="P17" s="2">
        <f t="shared" si="2"/>
        <v>-644.46999999999991</v>
      </c>
    </row>
    <row r="18" spans="1:16" s="1" customFormat="1" ht="15.75" x14ac:dyDescent="0.25">
      <c r="A18" s="1" t="s">
        <v>13</v>
      </c>
      <c r="B18" s="2"/>
      <c r="C18" s="2"/>
      <c r="D18" s="2"/>
      <c r="E18" s="2"/>
      <c r="F18" s="2"/>
      <c r="G18" s="2">
        <v>175</v>
      </c>
      <c r="H18" s="2"/>
      <c r="I18" s="2"/>
      <c r="J18" s="2"/>
      <c r="K18" s="2"/>
      <c r="L18" s="2"/>
      <c r="M18" s="2"/>
      <c r="N18" s="2">
        <f t="shared" si="1"/>
        <v>175</v>
      </c>
      <c r="O18" s="2">
        <v>100</v>
      </c>
      <c r="P18" s="2">
        <f t="shared" si="2"/>
        <v>-75</v>
      </c>
    </row>
    <row r="19" spans="1:16" s="1" customFormat="1" ht="15.75" x14ac:dyDescent="0.25">
      <c r="A19" s="1" t="s">
        <v>14</v>
      </c>
      <c r="B19" s="2"/>
      <c r="C19" s="2">
        <v>76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76</v>
      </c>
      <c r="O19" s="2">
        <v>80</v>
      </c>
      <c r="P19" s="2">
        <f t="shared" si="2"/>
        <v>4</v>
      </c>
    </row>
    <row r="20" spans="1:16" s="1" customFormat="1" ht="15.75" x14ac:dyDescent="0.25">
      <c r="A20" s="1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733.64</v>
      </c>
      <c r="N20" s="2">
        <f t="shared" si="1"/>
        <v>733.64</v>
      </c>
      <c r="O20" s="2">
        <v>400</v>
      </c>
      <c r="P20" s="2">
        <f t="shared" si="2"/>
        <v>-333.64</v>
      </c>
    </row>
    <row r="21" spans="1:16" s="1" customFormat="1" ht="15.75" x14ac:dyDescent="0.25">
      <c r="A21" s="1" t="s">
        <v>16</v>
      </c>
      <c r="B21" s="2"/>
      <c r="C21" s="2"/>
      <c r="D21" s="2"/>
      <c r="E21" s="2"/>
      <c r="F21" s="2"/>
      <c r="G21" s="2">
        <v>610</v>
      </c>
      <c r="H21" s="2"/>
      <c r="I21" s="2"/>
      <c r="J21" s="2"/>
      <c r="K21" s="2"/>
      <c r="L21" s="2"/>
      <c r="M21" s="2"/>
      <c r="N21" s="2">
        <f t="shared" si="1"/>
        <v>610</v>
      </c>
      <c r="O21" s="2">
        <v>300</v>
      </c>
      <c r="P21" s="2">
        <f t="shared" si="2"/>
        <v>-310</v>
      </c>
    </row>
    <row r="22" spans="1:16" s="1" customFormat="1" ht="15.75" x14ac:dyDescent="0.25">
      <c r="A22" s="1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456.38</v>
      </c>
      <c r="M22" s="2">
        <v>1120.58</v>
      </c>
      <c r="N22" s="2">
        <f t="shared" si="1"/>
        <v>1576.96</v>
      </c>
      <c r="O22" s="2">
        <v>1890</v>
      </c>
      <c r="P22" s="2">
        <f t="shared" si="2"/>
        <v>313.03999999999996</v>
      </c>
    </row>
    <row r="23" spans="1:16" s="1" customFormat="1" ht="15.75" x14ac:dyDescent="0.25">
      <c r="A23" s="1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200</v>
      </c>
      <c r="N23" s="2">
        <f t="shared" si="1"/>
        <v>200</v>
      </c>
      <c r="O23" s="2">
        <v>200</v>
      </c>
      <c r="P23" s="2">
        <f t="shared" si="2"/>
        <v>0</v>
      </c>
    </row>
    <row r="24" spans="1:16" s="1" customFormat="1" ht="15.75" x14ac:dyDescent="0.25">
      <c r="A24" s="1" t="s">
        <v>18</v>
      </c>
      <c r="B24" s="2"/>
      <c r="C24" s="2">
        <v>52.01</v>
      </c>
      <c r="D24" s="2"/>
      <c r="E24" s="2"/>
      <c r="F24" s="2"/>
      <c r="G24" s="2"/>
      <c r="H24" s="2"/>
      <c r="I24" s="2"/>
      <c r="J24" s="2"/>
      <c r="K24" s="2"/>
      <c r="L24" s="2"/>
      <c r="M24" s="2">
        <v>266.7</v>
      </c>
      <c r="N24" s="2">
        <f t="shared" si="1"/>
        <v>318.70999999999998</v>
      </c>
      <c r="O24" s="2">
        <v>250</v>
      </c>
      <c r="P24" s="2">
        <f t="shared" si="2"/>
        <v>-68.70999999999998</v>
      </c>
    </row>
    <row r="25" spans="1:16" s="1" customFormat="1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27" customFormat="1" ht="15.75" x14ac:dyDescent="0.25">
      <c r="A26" s="28" t="s">
        <v>35</v>
      </c>
      <c r="B26" s="26">
        <f t="shared" ref="B26:P26" si="3">SUM(B11:B25)</f>
        <v>54.63</v>
      </c>
      <c r="C26" s="26">
        <f t="shared" si="3"/>
        <v>1455.95</v>
      </c>
      <c r="D26" s="26">
        <f t="shared" si="3"/>
        <v>0</v>
      </c>
      <c r="E26" s="26">
        <f t="shared" si="3"/>
        <v>0</v>
      </c>
      <c r="F26" s="26">
        <f t="shared" si="3"/>
        <v>1358.59</v>
      </c>
      <c r="G26" s="26">
        <f t="shared" si="3"/>
        <v>1018.33</v>
      </c>
      <c r="H26" s="26">
        <f t="shared" si="3"/>
        <v>0</v>
      </c>
      <c r="I26" s="26">
        <f t="shared" si="3"/>
        <v>435.96000000000004</v>
      </c>
      <c r="J26" s="26">
        <f t="shared" si="3"/>
        <v>727.4</v>
      </c>
      <c r="K26" s="26">
        <f t="shared" si="3"/>
        <v>20.239999999999998</v>
      </c>
      <c r="L26" s="26">
        <f t="shared" si="3"/>
        <v>506.82</v>
      </c>
      <c r="M26" s="26">
        <f t="shared" si="3"/>
        <v>4629.8399999999992</v>
      </c>
      <c r="N26" s="26">
        <f t="shared" si="3"/>
        <v>10207.759999999998</v>
      </c>
      <c r="O26" s="26">
        <f t="shared" si="3"/>
        <v>12760</v>
      </c>
      <c r="P26" s="26">
        <f t="shared" si="3"/>
        <v>2552.2399999999998</v>
      </c>
    </row>
    <row r="27" spans="1:16" s="3" customFormat="1" ht="15.75" x14ac:dyDescent="0.2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7" customFormat="1" ht="15.75" x14ac:dyDescent="0.25">
      <c r="A28" s="15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6" s="3" customFormat="1" ht="15.75" x14ac:dyDescent="0.25">
      <c r="A29" s="7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75" x14ac:dyDescent="0.25">
      <c r="A30" s="3" t="s">
        <v>61</v>
      </c>
      <c r="B30" s="10">
        <v>125</v>
      </c>
      <c r="C30" s="10">
        <v>125</v>
      </c>
      <c r="D30" s="10"/>
      <c r="E30" s="10"/>
      <c r="F30" s="10"/>
      <c r="G30" s="10"/>
      <c r="H30" s="10">
        <v>150</v>
      </c>
      <c r="I30" s="10">
        <v>150</v>
      </c>
      <c r="J30" s="10">
        <v>860</v>
      </c>
      <c r="K30" s="10">
        <v>10350</v>
      </c>
      <c r="L30" s="10">
        <v>18290</v>
      </c>
      <c r="M30" s="10"/>
    </row>
    <row r="31" spans="1:16" s="3" customFormat="1" ht="15.75" x14ac:dyDescent="0.25">
      <c r="A31" s="34" t="s">
        <v>39</v>
      </c>
      <c r="B31" s="10">
        <f t="shared" ref="B31:M31" si="4">B30</f>
        <v>125</v>
      </c>
      <c r="C31" s="10">
        <f t="shared" si="4"/>
        <v>125</v>
      </c>
      <c r="D31" s="10">
        <f t="shared" si="4"/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150</v>
      </c>
      <c r="I31" s="10">
        <f t="shared" si="4"/>
        <v>150</v>
      </c>
      <c r="J31" s="10">
        <f t="shared" si="4"/>
        <v>860</v>
      </c>
      <c r="K31" s="10">
        <f t="shared" si="4"/>
        <v>10350</v>
      </c>
      <c r="L31" s="10">
        <f t="shared" si="4"/>
        <v>18290</v>
      </c>
      <c r="M31" s="10">
        <f t="shared" si="4"/>
        <v>0</v>
      </c>
      <c r="N31" s="4">
        <f>SUM(B31:M31)</f>
        <v>30050</v>
      </c>
    </row>
    <row r="32" spans="1:16" s="3" customFormat="1" ht="15.75" x14ac:dyDescent="0.25">
      <c r="A32" s="7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 s="3" customFormat="1" ht="15.75" x14ac:dyDescent="0.25">
      <c r="A33" s="3" t="s">
        <v>43</v>
      </c>
      <c r="B33" s="10">
        <v>290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1165</v>
      </c>
      <c r="M33" s="10">
        <v>125</v>
      </c>
    </row>
    <row r="34" spans="1:16" s="7" customFormat="1" ht="15.75" x14ac:dyDescent="0.25">
      <c r="A34" s="3" t="s">
        <v>60</v>
      </c>
      <c r="B34" s="10"/>
      <c r="C34" s="4"/>
      <c r="D34" s="4"/>
      <c r="E34" s="4"/>
      <c r="F34" s="4"/>
      <c r="G34" s="8"/>
      <c r="H34" s="8"/>
      <c r="I34" s="8"/>
      <c r="J34" s="8"/>
      <c r="K34" s="8"/>
      <c r="L34" s="4">
        <v>15420</v>
      </c>
      <c r="M34" s="4"/>
      <c r="N34" s="4">
        <f>SUM(B34:M34)</f>
        <v>15420</v>
      </c>
      <c r="O34" s="9"/>
    </row>
    <row r="35" spans="1:16" s="7" customFormat="1" ht="15.75" x14ac:dyDescent="0.25">
      <c r="A35" s="34" t="s">
        <v>40</v>
      </c>
      <c r="B35" s="10">
        <f t="shared" ref="B35:M35" si="5">SUM(B33:B34)</f>
        <v>290</v>
      </c>
      <c r="C35" s="4">
        <f t="shared" si="5"/>
        <v>0</v>
      </c>
      <c r="D35" s="4">
        <f t="shared" si="5"/>
        <v>0</v>
      </c>
      <c r="E35" s="4">
        <f t="shared" si="5"/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16585</v>
      </c>
      <c r="M35" s="4">
        <f t="shared" si="5"/>
        <v>125</v>
      </c>
      <c r="N35" s="4">
        <f>SUM(B35:M35)</f>
        <v>17000</v>
      </c>
      <c r="O35" s="9"/>
    </row>
    <row r="36" spans="1:16" s="3" customFormat="1" ht="15.75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7" customFormat="1" ht="15.75" x14ac:dyDescent="0.25">
      <c r="A37" s="15" t="s">
        <v>50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3" customFormat="1" ht="15.75" x14ac:dyDescent="0.25">
      <c r="A38" s="7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6" s="1" customFormat="1" ht="15.75" x14ac:dyDescent="0.25">
      <c r="A39" s="1" t="s">
        <v>6</v>
      </c>
      <c r="B39" s="2">
        <v>1295</v>
      </c>
      <c r="C39" s="2"/>
      <c r="D39" s="2"/>
      <c r="E39" s="2"/>
      <c r="F39" s="2"/>
      <c r="G39" s="2"/>
      <c r="H39" s="2">
        <v>1195</v>
      </c>
      <c r="I39" s="2"/>
      <c r="J39" s="2">
        <v>1310</v>
      </c>
      <c r="K39" s="2">
        <v>1040</v>
      </c>
      <c r="L39" s="2">
        <v>1335</v>
      </c>
      <c r="M39" s="2">
        <v>1130</v>
      </c>
      <c r="N39" s="2"/>
      <c r="P39" s="2"/>
    </row>
    <row r="40" spans="1:16" s="1" customFormat="1" ht="15.75" x14ac:dyDescent="0.25">
      <c r="A40" s="1" t="s">
        <v>47</v>
      </c>
      <c r="B40" s="2"/>
      <c r="C40" s="2">
        <v>2600</v>
      </c>
      <c r="D40" s="2"/>
      <c r="E40" s="2">
        <v>50</v>
      </c>
      <c r="F40" s="2">
        <v>1360</v>
      </c>
      <c r="G40" s="2">
        <v>1450</v>
      </c>
      <c r="H40" s="2"/>
      <c r="I40" s="2"/>
      <c r="J40" s="2"/>
      <c r="K40" s="2"/>
      <c r="L40" s="2"/>
      <c r="M40" s="2"/>
      <c r="N40" s="2"/>
      <c r="P40" s="2"/>
    </row>
    <row r="41" spans="1:16" s="1" customFormat="1" ht="15.75" x14ac:dyDescent="0.25">
      <c r="A41" s="1" t="s">
        <v>48</v>
      </c>
      <c r="B41" s="2"/>
      <c r="C41" s="2">
        <v>875</v>
      </c>
      <c r="D41" s="2"/>
      <c r="E41" s="2">
        <v>70</v>
      </c>
      <c r="F41" s="2">
        <v>35</v>
      </c>
      <c r="G41" s="2">
        <v>30</v>
      </c>
      <c r="H41" s="2"/>
      <c r="I41" s="2"/>
      <c r="J41" s="2"/>
      <c r="K41" s="2"/>
      <c r="L41" s="2"/>
      <c r="M41" s="2"/>
      <c r="N41" s="2"/>
      <c r="P41" s="2"/>
    </row>
    <row r="42" spans="1:16" s="1" customFormat="1" ht="15.75" x14ac:dyDescent="0.25">
      <c r="A42" s="1" t="s">
        <v>54</v>
      </c>
      <c r="B42" s="2"/>
      <c r="C42" s="2"/>
      <c r="D42" s="2"/>
      <c r="E42" s="2"/>
      <c r="F42" s="2"/>
      <c r="G42" s="2">
        <v>30</v>
      </c>
      <c r="H42" s="2"/>
      <c r="I42" s="2"/>
      <c r="J42" s="2"/>
      <c r="K42" s="2"/>
      <c r="L42" s="2"/>
      <c r="M42" s="2"/>
      <c r="N42" s="2"/>
      <c r="P42" s="2"/>
    </row>
    <row r="43" spans="1:16" s="1" customFormat="1" ht="15.75" x14ac:dyDescent="0.25">
      <c r="A43" s="1" t="s">
        <v>57</v>
      </c>
      <c r="B43" s="2"/>
      <c r="C43" s="2"/>
      <c r="D43" s="2"/>
      <c r="E43" s="2"/>
      <c r="F43" s="2"/>
      <c r="G43" s="2"/>
      <c r="H43" s="2"/>
      <c r="I43" s="2"/>
      <c r="J43" s="2"/>
      <c r="K43" s="2">
        <v>180</v>
      </c>
      <c r="L43" s="2">
        <v>47.5</v>
      </c>
      <c r="M43" s="2">
        <v>66.5</v>
      </c>
      <c r="N43" s="2"/>
      <c r="P43" s="2"/>
    </row>
    <row r="44" spans="1:16" s="1" customFormat="1" ht="15.75" x14ac:dyDescent="0.25">
      <c r="A44" s="1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>
        <v>1200</v>
      </c>
      <c r="L44" s="2"/>
      <c r="M44" s="2"/>
      <c r="N44" s="2"/>
      <c r="P44" s="2"/>
    </row>
    <row r="45" spans="1:16" s="1" customFormat="1" ht="15.75" x14ac:dyDescent="0.25">
      <c r="A45" s="1" t="s">
        <v>59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v>630</v>
      </c>
      <c r="M45" s="2"/>
      <c r="N45" s="2"/>
      <c r="P45" s="2"/>
    </row>
    <row r="46" spans="1:16" s="1" customFormat="1" ht="15.75" x14ac:dyDescent="0.25">
      <c r="A46" s="1" t="s">
        <v>63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760</v>
      </c>
      <c r="N46" s="2"/>
      <c r="P46" s="2"/>
    </row>
    <row r="47" spans="1:16" s="1" customFormat="1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</row>
    <row r="48" spans="1:16" s="1" customFormat="1" ht="15.75" x14ac:dyDescent="0.25">
      <c r="A48" s="35" t="s">
        <v>51</v>
      </c>
      <c r="B48" s="2">
        <f>SUM(B39:B44)</f>
        <v>1295</v>
      </c>
      <c r="C48" s="2">
        <f>SUM(C39:C44)</f>
        <v>3475</v>
      </c>
      <c r="D48" s="2">
        <f>SUM(D39:D44)</f>
        <v>0</v>
      </c>
      <c r="E48" s="2">
        <f>SUM(E39:E44)</f>
        <v>120</v>
      </c>
      <c r="F48" s="2">
        <f>SUM(F39:F44)</f>
        <v>1395</v>
      </c>
      <c r="G48" s="2">
        <f>SUM(G39:G44)</f>
        <v>1510</v>
      </c>
      <c r="H48" s="2">
        <f>SUM(H39:H44)</f>
        <v>1195</v>
      </c>
      <c r="I48" s="2">
        <f>SUM(I39:I44)</f>
        <v>0</v>
      </c>
      <c r="J48" s="2">
        <f>SUM(J39:J44)</f>
        <v>1310</v>
      </c>
      <c r="K48" s="2">
        <f>SUM(K39:K47)</f>
        <v>2420</v>
      </c>
      <c r="L48" s="2">
        <f>SUM(L39:L47)</f>
        <v>2012.5</v>
      </c>
      <c r="M48" s="2">
        <f>SUM(M39:M47)</f>
        <v>1956.5</v>
      </c>
      <c r="N48" s="2">
        <f>SUM(B48:M48)</f>
        <v>16689</v>
      </c>
      <c r="P48" s="2"/>
    </row>
    <row r="49" spans="1:16" s="3" customFormat="1" ht="15.75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7" customFormat="1" ht="15.75" x14ac:dyDescent="0.25">
      <c r="A50" s="7" t="s">
        <v>38</v>
      </c>
      <c r="B50" s="4"/>
      <c r="C50" s="8"/>
      <c r="D50" s="4"/>
      <c r="E50" s="8"/>
      <c r="F50" s="8"/>
      <c r="G50" s="4"/>
      <c r="H50" s="4"/>
      <c r="I50" s="4"/>
      <c r="J50" s="4"/>
      <c r="K50" s="4"/>
      <c r="L50" s="4"/>
      <c r="M50" s="4"/>
      <c r="N50" s="4"/>
      <c r="O50" s="9"/>
    </row>
    <row r="51" spans="1:16" s="3" customFormat="1" ht="15.75" x14ac:dyDescent="0.25">
      <c r="A51" s="3" t="s">
        <v>6</v>
      </c>
      <c r="B51" s="4">
        <v>1379.83</v>
      </c>
      <c r="C51" s="4"/>
      <c r="D51" s="4"/>
      <c r="E51" s="4"/>
      <c r="F51" s="4">
        <v>1558.89</v>
      </c>
      <c r="G51" s="4"/>
      <c r="H51" s="4">
        <v>1338.49</v>
      </c>
      <c r="I51" s="4">
        <v>1149.3699999999999</v>
      </c>
      <c r="J51" s="4">
        <v>1428.87</v>
      </c>
      <c r="K51" s="4">
        <v>793.76</v>
      </c>
      <c r="L51" s="4">
        <v>1239.76</v>
      </c>
      <c r="M51" s="4">
        <v>1013.96</v>
      </c>
      <c r="N51" s="4"/>
      <c r="O51" s="10"/>
    </row>
    <row r="52" spans="1:16" s="3" customFormat="1" ht="15.75" x14ac:dyDescent="0.25">
      <c r="A52" s="3" t="s">
        <v>49</v>
      </c>
      <c r="B52" s="4">
        <v>250</v>
      </c>
      <c r="C52" s="4">
        <v>2684.25</v>
      </c>
      <c r="D52" s="4"/>
      <c r="E52" s="4">
        <v>0</v>
      </c>
      <c r="F52" s="4"/>
      <c r="G52" s="4"/>
      <c r="H52" s="4"/>
      <c r="I52" s="4"/>
      <c r="J52" s="4"/>
      <c r="K52" s="4"/>
      <c r="L52" s="4"/>
      <c r="M52" s="4"/>
      <c r="N52" s="4"/>
      <c r="O52" s="10"/>
    </row>
    <row r="53" spans="1:16" s="3" customFormat="1" ht="15.75" x14ac:dyDescent="0.25">
      <c r="A53" s="3" t="s">
        <v>48</v>
      </c>
      <c r="B53" s="4"/>
      <c r="C53" s="4">
        <v>815.06</v>
      </c>
      <c r="D53" s="4"/>
      <c r="E53" s="4">
        <v>0</v>
      </c>
      <c r="F53" s="4"/>
      <c r="G53" s="4"/>
      <c r="H53" s="4"/>
      <c r="I53" s="4"/>
      <c r="J53" s="4"/>
      <c r="K53" s="4"/>
      <c r="L53" s="4"/>
      <c r="M53" s="4"/>
      <c r="N53" s="4"/>
      <c r="O53" s="10"/>
    </row>
    <row r="54" spans="1:16" s="3" customFormat="1" ht="15.75" x14ac:dyDescent="0.25">
      <c r="A54" s="3" t="s">
        <v>58</v>
      </c>
      <c r="B54" s="4"/>
      <c r="C54" s="4"/>
      <c r="D54" s="4"/>
      <c r="E54" s="4"/>
      <c r="F54" s="4"/>
      <c r="G54" s="4"/>
      <c r="H54" s="4"/>
      <c r="I54" s="4"/>
      <c r="J54" s="4"/>
      <c r="K54" s="4">
        <v>293.83</v>
      </c>
      <c r="L54" s="4"/>
      <c r="M54" s="4"/>
      <c r="N54" s="4"/>
      <c r="O54" s="10"/>
    </row>
    <row r="55" spans="1:16" s="3" customFormat="1" ht="15.75" x14ac:dyDescent="0.25">
      <c r="A55" s="3" t="s">
        <v>56</v>
      </c>
      <c r="B55" s="4"/>
      <c r="C55" s="4"/>
      <c r="D55" s="4"/>
      <c r="E55" s="4"/>
      <c r="F55" s="4"/>
      <c r="G55" s="4"/>
      <c r="H55" s="4"/>
      <c r="I55" s="4"/>
      <c r="J55" s="4">
        <v>1626.34</v>
      </c>
      <c r="K55" s="4">
        <v>531.04999999999995</v>
      </c>
      <c r="L55" s="4"/>
      <c r="M55" s="4"/>
      <c r="N55" s="4"/>
      <c r="O55" s="10"/>
    </row>
    <row r="56" spans="1:16" s="3" customFormat="1" ht="15.75" x14ac:dyDescent="0.25">
      <c r="A56" s="3" t="s">
        <v>59</v>
      </c>
      <c r="B56" s="4"/>
      <c r="C56" s="4"/>
      <c r="D56" s="4"/>
      <c r="E56" s="4"/>
      <c r="F56" s="4"/>
      <c r="G56" s="4"/>
      <c r="H56" s="4"/>
      <c r="I56" s="4"/>
      <c r="J56" s="4"/>
      <c r="K56" s="4">
        <v>250</v>
      </c>
      <c r="L56" s="4">
        <v>313.7</v>
      </c>
      <c r="M56" s="4"/>
      <c r="N56" s="4"/>
      <c r="O56" s="10"/>
    </row>
    <row r="57" spans="1:16" s="3" customFormat="1" ht="15.75" x14ac:dyDescent="0.25">
      <c r="A57" s="3" t="s">
        <v>64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>
        <v>840</v>
      </c>
      <c r="N57" s="4"/>
      <c r="O57" s="10"/>
    </row>
    <row r="58" spans="1:16" s="3" customFormat="1" ht="15.75" x14ac:dyDescent="0.25">
      <c r="A58" s="3" t="s">
        <v>65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446.55</v>
      </c>
      <c r="N58" s="4"/>
      <c r="O58" s="10"/>
    </row>
    <row r="59" spans="1:16" s="3" customFormat="1" ht="15.7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0"/>
    </row>
    <row r="60" spans="1:16" s="7" customFormat="1" ht="15.75" x14ac:dyDescent="0.25">
      <c r="A60" s="34" t="s">
        <v>52</v>
      </c>
      <c r="B60" s="4">
        <f t="shared" ref="B60:J60" si="6">SUM(B51:B55)</f>
        <v>1629.83</v>
      </c>
      <c r="C60" s="4">
        <f t="shared" si="6"/>
        <v>3499.31</v>
      </c>
      <c r="D60" s="4">
        <f t="shared" si="6"/>
        <v>0</v>
      </c>
      <c r="E60" s="4">
        <f t="shared" si="6"/>
        <v>0</v>
      </c>
      <c r="F60" s="4">
        <f t="shared" si="6"/>
        <v>1558.89</v>
      </c>
      <c r="G60" s="4">
        <f t="shared" si="6"/>
        <v>0</v>
      </c>
      <c r="H60" s="4">
        <f t="shared" si="6"/>
        <v>1338.49</v>
      </c>
      <c r="I60" s="4">
        <f t="shared" si="6"/>
        <v>1149.3699999999999</v>
      </c>
      <c r="J60" s="4">
        <f t="shared" si="6"/>
        <v>3055.21</v>
      </c>
      <c r="K60" s="4">
        <f>SUM(K51:K59)</f>
        <v>1868.6399999999999</v>
      </c>
      <c r="L60" s="4">
        <f>SUM(L51:L59)</f>
        <v>1553.46</v>
      </c>
      <c r="M60" s="4">
        <f>SUM(M51:M59)</f>
        <v>2300.5100000000002</v>
      </c>
      <c r="N60" s="2">
        <f>SUM(B60:M60)</f>
        <v>17953.71</v>
      </c>
      <c r="O60" s="9"/>
    </row>
    <row r="61" spans="1:16" s="3" customFormat="1" ht="15.7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s="1" customFormat="1" ht="15.75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6" s="17" customFormat="1" ht="15.75" x14ac:dyDescent="0.25">
      <c r="A63" s="17" t="s">
        <v>36</v>
      </c>
      <c r="B63" s="16">
        <f>B8</f>
        <v>24368.93</v>
      </c>
      <c r="C63" s="16">
        <f>B66</f>
        <v>23814.47</v>
      </c>
      <c r="D63" s="16">
        <f t="shared" ref="D63:M63" si="7">C66</f>
        <v>22459.21</v>
      </c>
      <c r="E63" s="16">
        <f t="shared" si="7"/>
        <v>22459.21</v>
      </c>
      <c r="F63" s="16">
        <f t="shared" si="7"/>
        <v>22579.21</v>
      </c>
      <c r="G63" s="16">
        <f t="shared" si="7"/>
        <v>21056.73</v>
      </c>
      <c r="H63" s="16">
        <f t="shared" si="7"/>
        <v>21548.399999999998</v>
      </c>
      <c r="I63" s="16">
        <f t="shared" si="7"/>
        <v>21554.909999999996</v>
      </c>
      <c r="J63" s="16">
        <f t="shared" si="7"/>
        <v>20119.579999999994</v>
      </c>
      <c r="K63" s="16">
        <f t="shared" si="7"/>
        <v>18506.969999999994</v>
      </c>
      <c r="L63" s="16">
        <f t="shared" si="7"/>
        <v>29388.089999999993</v>
      </c>
      <c r="M63" s="16">
        <f t="shared" si="7"/>
        <v>31045.309999999998</v>
      </c>
      <c r="N63" s="16"/>
    </row>
    <row r="64" spans="1:16" s="17" customFormat="1" ht="15.75" x14ac:dyDescent="0.25">
      <c r="A64" s="17" t="s">
        <v>20</v>
      </c>
      <c r="B64" s="16">
        <f>B31+B48</f>
        <v>1420</v>
      </c>
      <c r="C64" s="16">
        <f>C8+C31+C48</f>
        <v>3600</v>
      </c>
      <c r="D64" s="16">
        <f>D8+D31+D48</f>
        <v>0</v>
      </c>
      <c r="E64" s="16">
        <f>E8+E31+E48</f>
        <v>120</v>
      </c>
      <c r="F64" s="16">
        <f>F8+F31+F48</f>
        <v>1395</v>
      </c>
      <c r="G64" s="16">
        <f>G8+G31+G48</f>
        <v>1510</v>
      </c>
      <c r="H64" s="16">
        <f>H8+H31+H48</f>
        <v>1345</v>
      </c>
      <c r="I64" s="16">
        <f>I8+I31+I48</f>
        <v>150</v>
      </c>
      <c r="J64" s="16">
        <f>J8+J31+J48</f>
        <v>2170</v>
      </c>
      <c r="K64" s="16">
        <f>K8+K31+K48</f>
        <v>12770</v>
      </c>
      <c r="L64" s="16">
        <f>L8+L31+L48</f>
        <v>20302.5</v>
      </c>
      <c r="M64" s="16">
        <f>M8+M31+M48</f>
        <v>1956.5</v>
      </c>
      <c r="N64" s="16">
        <f>SUM(B64:M64)</f>
        <v>46739</v>
      </c>
      <c r="P64" s="16"/>
    </row>
    <row r="65" spans="1:16" s="17" customFormat="1" ht="15.75" x14ac:dyDescent="0.25">
      <c r="A65" s="17" t="s">
        <v>21</v>
      </c>
      <c r="B65" s="16">
        <f>B26+B35+B60</f>
        <v>1974.46</v>
      </c>
      <c r="C65" s="16">
        <f>C26+C35+C60</f>
        <v>4955.26</v>
      </c>
      <c r="D65" s="16">
        <f>D26+D35+D60</f>
        <v>0</v>
      </c>
      <c r="E65" s="16">
        <f>E26+E35+E60</f>
        <v>0</v>
      </c>
      <c r="F65" s="16">
        <f>F26+F35+F60</f>
        <v>2917.48</v>
      </c>
      <c r="G65" s="16">
        <f>G26+G35+G60</f>
        <v>1018.33</v>
      </c>
      <c r="H65" s="16">
        <f>H26+H35+H60</f>
        <v>1338.49</v>
      </c>
      <c r="I65" s="16">
        <f>I26+I35+I60</f>
        <v>1585.33</v>
      </c>
      <c r="J65" s="16">
        <f>J26+J35+J60</f>
        <v>3782.61</v>
      </c>
      <c r="K65" s="16">
        <f>K26+K35+K60</f>
        <v>1888.8799999999999</v>
      </c>
      <c r="L65" s="16">
        <f>L26+L35+L60</f>
        <v>18645.28</v>
      </c>
      <c r="M65" s="16">
        <f>M26+M35+M60</f>
        <v>7055.3499999999995</v>
      </c>
      <c r="N65" s="16">
        <f>SUM(B65:M65)</f>
        <v>45161.469999999994</v>
      </c>
      <c r="P65" s="16"/>
    </row>
    <row r="66" spans="1:16" s="17" customFormat="1" ht="15.75" x14ac:dyDescent="0.25">
      <c r="A66" s="17" t="s">
        <v>22</v>
      </c>
      <c r="B66" s="16">
        <f>B63+B64-B65</f>
        <v>23814.47</v>
      </c>
      <c r="C66" s="16">
        <f t="shared" ref="C66:M66" si="8">C63+C64-C65</f>
        <v>22459.21</v>
      </c>
      <c r="D66" s="16">
        <f t="shared" si="8"/>
        <v>22459.21</v>
      </c>
      <c r="E66" s="16">
        <f t="shared" si="8"/>
        <v>22579.21</v>
      </c>
      <c r="F66" s="16">
        <f t="shared" si="8"/>
        <v>21056.73</v>
      </c>
      <c r="G66" s="16">
        <f t="shared" si="8"/>
        <v>21548.399999999998</v>
      </c>
      <c r="H66" s="16">
        <f t="shared" si="8"/>
        <v>21554.909999999996</v>
      </c>
      <c r="I66" s="16">
        <f t="shared" si="8"/>
        <v>20119.579999999994</v>
      </c>
      <c r="J66" s="16">
        <f t="shared" si="8"/>
        <v>18506.969999999994</v>
      </c>
      <c r="K66" s="16">
        <f t="shared" si="8"/>
        <v>29388.089999999993</v>
      </c>
      <c r="L66" s="16">
        <f t="shared" si="8"/>
        <v>31045.309999999998</v>
      </c>
      <c r="M66" s="16">
        <f t="shared" si="8"/>
        <v>25946.46</v>
      </c>
      <c r="N66" s="16"/>
      <c r="P66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2018-02-05T20:17:11Z</cp:lastPrinted>
  <dcterms:created xsi:type="dcterms:W3CDTF">2016-09-29T13:48:27Z</dcterms:created>
  <dcterms:modified xsi:type="dcterms:W3CDTF">2018-05-03T00:57:35Z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