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90" yWindow="1065" windowWidth="13935" windowHeight="98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1" i="1" l="1"/>
  <c r="B47" i="1" l="1"/>
  <c r="B41" i="1"/>
  <c r="M41" i="1" l="1"/>
  <c r="M47" i="1" l="1"/>
  <c r="L47" i="1"/>
  <c r="K47" i="1"/>
  <c r="L41" i="1"/>
  <c r="K41" i="1"/>
  <c r="J47" i="1" l="1"/>
  <c r="I47" i="1"/>
  <c r="H47" i="1"/>
  <c r="G47" i="1"/>
  <c r="F47" i="1"/>
  <c r="E47" i="1"/>
  <c r="D47" i="1"/>
  <c r="C47" i="1"/>
  <c r="M34" i="1"/>
  <c r="L34" i="1"/>
  <c r="K34" i="1"/>
  <c r="J34" i="1"/>
  <c r="I34" i="1"/>
  <c r="H34" i="1"/>
  <c r="G34" i="1"/>
  <c r="F34" i="1"/>
  <c r="E34" i="1"/>
  <c r="D34" i="1"/>
  <c r="C34" i="1"/>
  <c r="B34" i="1"/>
  <c r="E41" i="1"/>
  <c r="D41" i="1"/>
  <c r="J41" i="1"/>
  <c r="I41" i="1"/>
  <c r="H41" i="1"/>
  <c r="G41" i="1"/>
  <c r="F41" i="1"/>
  <c r="M7" i="1" l="1"/>
  <c r="L7" i="1" l="1"/>
  <c r="K7" i="1"/>
  <c r="J7" i="1" l="1"/>
  <c r="I7" i="1"/>
  <c r="H7" i="1" l="1"/>
  <c r="G7" i="1" l="1"/>
  <c r="F7" i="1"/>
  <c r="E7" i="1"/>
  <c r="D7" i="1"/>
  <c r="C7" i="1"/>
  <c r="B7" i="1"/>
  <c r="B50" i="1" s="1"/>
  <c r="M30" i="1"/>
  <c r="M51" i="1" s="1"/>
  <c r="L30" i="1"/>
  <c r="L51" i="1" s="1"/>
  <c r="K30" i="1"/>
  <c r="K51" i="1" s="1"/>
  <c r="J30" i="1"/>
  <c r="J51" i="1" s="1"/>
  <c r="I30" i="1"/>
  <c r="I51" i="1" s="1"/>
  <c r="H30" i="1"/>
  <c r="H51" i="1" s="1"/>
  <c r="G30" i="1"/>
  <c r="G51" i="1" l="1"/>
  <c r="F30" i="1"/>
  <c r="F51" i="1" s="1"/>
  <c r="E30" i="1"/>
  <c r="E51" i="1" s="1"/>
  <c r="D30" i="1"/>
  <c r="D51" i="1" s="1"/>
  <c r="C30" i="1"/>
  <c r="C51" i="1" s="1"/>
  <c r="B30" i="1"/>
  <c r="B51" i="1" s="1"/>
  <c r="N51" i="1" l="1"/>
  <c r="N23" i="1"/>
  <c r="P23" i="1" s="1"/>
  <c r="N22" i="1"/>
  <c r="P22" i="1" s="1"/>
  <c r="N21" i="1"/>
  <c r="P21" i="1" s="1"/>
  <c r="N20" i="1"/>
  <c r="P20" i="1" s="1"/>
  <c r="N19" i="1"/>
  <c r="P19" i="1" s="1"/>
  <c r="N18" i="1"/>
  <c r="P18" i="1" s="1"/>
  <c r="N17" i="1"/>
  <c r="P17" i="1" s="1"/>
  <c r="N16" i="1"/>
  <c r="P16" i="1" s="1"/>
  <c r="N15" i="1"/>
  <c r="P15" i="1" s="1"/>
  <c r="N14" i="1"/>
  <c r="P14" i="1" s="1"/>
  <c r="N13" i="1"/>
  <c r="P13" i="1" s="1"/>
  <c r="N12" i="1"/>
  <c r="P12" i="1" s="1"/>
  <c r="N11" i="1"/>
  <c r="P11" i="1" s="1"/>
  <c r="N10" i="1"/>
  <c r="P10" i="1" s="1"/>
  <c r="O25" i="1" l="1"/>
  <c r="M25" i="1"/>
  <c r="M52" i="1" s="1"/>
  <c r="L25" i="1"/>
  <c r="L52" i="1" s="1"/>
  <c r="K25" i="1"/>
  <c r="K52" i="1" s="1"/>
  <c r="J25" i="1"/>
  <c r="J52" i="1" s="1"/>
  <c r="I25" i="1"/>
  <c r="I52" i="1" s="1"/>
  <c r="H25" i="1"/>
  <c r="H52" i="1" s="1"/>
  <c r="G25" i="1"/>
  <c r="G52" i="1" s="1"/>
  <c r="F25" i="1"/>
  <c r="F52" i="1" s="1"/>
  <c r="E25" i="1"/>
  <c r="E52" i="1" s="1"/>
  <c r="D25" i="1"/>
  <c r="D52" i="1" s="1"/>
  <c r="C25" i="1"/>
  <c r="C52" i="1" s="1"/>
  <c r="P25" i="1" l="1"/>
  <c r="N25" i="1"/>
  <c r="B25" i="1"/>
  <c r="B52" i="1" s="1"/>
  <c r="B53" i="1" l="1"/>
  <c r="C50" i="1" s="1"/>
  <c r="C53" i="1" s="1"/>
  <c r="D50" i="1" s="1"/>
  <c r="D53" i="1" s="1"/>
  <c r="E50" i="1" s="1"/>
  <c r="E53" i="1" s="1"/>
  <c r="F50" i="1" s="1"/>
  <c r="F53" i="1" s="1"/>
  <c r="G50" i="1" s="1"/>
  <c r="G53" i="1" s="1"/>
  <c r="H50" i="1" s="1"/>
  <c r="H53" i="1" s="1"/>
  <c r="I50" i="1" s="1"/>
  <c r="I53" i="1" s="1"/>
  <c r="J50" i="1" s="1"/>
  <c r="J53" i="1" s="1"/>
  <c r="K50" i="1" s="1"/>
  <c r="K53" i="1" s="1"/>
  <c r="L50" i="1" s="1"/>
  <c r="L53" i="1" s="1"/>
  <c r="M50" i="1" s="1"/>
  <c r="M53" i="1" s="1"/>
  <c r="N52" i="1"/>
</calcChain>
</file>

<file path=xl/sharedStrings.xml><?xml version="1.0" encoding="utf-8"?>
<sst xmlns="http://schemas.openxmlformats.org/spreadsheetml/2006/main" count="61" uniqueCount="55">
  <si>
    <t>The Links Incorporated, Detroit Chapter</t>
  </si>
  <si>
    <t>May</t>
  </si>
  <si>
    <t>June</t>
  </si>
  <si>
    <t>July</t>
  </si>
  <si>
    <t>August</t>
  </si>
  <si>
    <t>September</t>
  </si>
  <si>
    <t>Chapter Meals</t>
  </si>
  <si>
    <t>Advertisements</t>
  </si>
  <si>
    <t>Amenities/Hospitaliites/Bereavement</t>
  </si>
  <si>
    <t>Bonding</t>
  </si>
  <si>
    <t>Delegates (2) National Assembly</t>
  </si>
  <si>
    <t>Delegates (2) Central Area Conference</t>
  </si>
  <si>
    <t>Audit/Tax Prep</t>
  </si>
  <si>
    <t>Photographer, Chapter Photo</t>
  </si>
  <si>
    <t>P.O. Box renewal</t>
  </si>
  <si>
    <t>President's Expenses/Meetings</t>
  </si>
  <si>
    <t>Website Maintenance</t>
  </si>
  <si>
    <t>New Member Orientation</t>
  </si>
  <si>
    <t>President and Sisterhood Awards</t>
  </si>
  <si>
    <t>Office Supplies/Copies/Postage/Misc.</t>
  </si>
  <si>
    <t>Total Income for Month</t>
  </si>
  <si>
    <t>Total Expenses for Month</t>
  </si>
  <si>
    <t>Ending Balance for Month</t>
  </si>
  <si>
    <t>Budgeted</t>
  </si>
  <si>
    <t>Total YTD</t>
  </si>
  <si>
    <t xml:space="preserve"> </t>
  </si>
  <si>
    <t>Variance</t>
  </si>
  <si>
    <t>October</t>
  </si>
  <si>
    <t>November</t>
  </si>
  <si>
    <t>December</t>
  </si>
  <si>
    <t>January</t>
  </si>
  <si>
    <t>February</t>
  </si>
  <si>
    <t>March</t>
  </si>
  <si>
    <t>April</t>
  </si>
  <si>
    <t>Chapter Recognition Award - Outgoing Pres</t>
  </si>
  <si>
    <t xml:space="preserve">     Total Budgeted Expenses</t>
  </si>
  <si>
    <t xml:space="preserve">Beginning Balance for Month  </t>
  </si>
  <si>
    <t>Income</t>
  </si>
  <si>
    <t>Expenses</t>
  </si>
  <si>
    <t xml:space="preserve">    Total Dues Income</t>
  </si>
  <si>
    <t xml:space="preserve">    Total Dues Expenses</t>
  </si>
  <si>
    <t>2017-18 Dues</t>
  </si>
  <si>
    <t>2016-17 Budgeted Expenses</t>
  </si>
  <si>
    <t>NSF Checks/Bank Fees/Refunds</t>
  </si>
  <si>
    <t>Total Income</t>
  </si>
  <si>
    <t>Budgeted Income</t>
  </si>
  <si>
    <t>Balance Forward from 2016-17 Budget Year</t>
  </si>
  <si>
    <t>Meals and Other Events</t>
  </si>
  <si>
    <t xml:space="preserve">     Total Meals and Other  Income</t>
  </si>
  <si>
    <t xml:space="preserve">      Total Meals and Other Expenses</t>
  </si>
  <si>
    <t>2018-2019 Dues to National</t>
  </si>
  <si>
    <t>2018-2019 Dues and Fees Collected</t>
  </si>
  <si>
    <t>Operation Budget for May 1, 2018 through April 30, 2019</t>
  </si>
  <si>
    <t>Orientation 3</t>
  </si>
  <si>
    <t>Thru August 22,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</si>
</sst>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4" fontId="1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0" fillId="0" borderId="1" xfId="0" applyBorder="1"/>
    <xf numFmtId="4" fontId="0" fillId="0" borderId="1" xfId="0" applyNumberFormat="1" applyBorder="1"/>
    <xf numFmtId="14" fontId="6" fillId="0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0" fontId="0" fillId="2" borderId="1" xfId="0" applyFill="1" applyBorder="1"/>
    <xf numFmtId="14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/>
    <xf numFmtId="14" fontId="1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/>
    <xf numFmtId="4" fontId="1" fillId="4" borderId="1" xfId="0" applyNumberFormat="1" applyFont="1" applyFill="1" applyBorder="1"/>
    <xf numFmtId="0" fontId="1" fillId="4" borderId="1" xfId="0" applyFont="1" applyFill="1" applyBorder="1"/>
    <xf numFmtId="0" fontId="3" fillId="4" borderId="1" xfId="0" applyFont="1" applyFill="1" applyBorder="1" applyAlignment="1">
      <alignment horizontal="center"/>
    </xf>
    <xf numFmtId="2" fontId="1" fillId="0" borderId="1" xfId="0" applyNumberFormat="1" applyFont="1" applyBorder="1"/>
    <xf numFmtId="2" fontId="1" fillId="4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7" fillId="4" borderId="1" xfId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43" fontId="1" fillId="4" borderId="1" xfId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2E2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1026697</xdr:colOff>
      <xdr:row>0</xdr:row>
      <xdr:rowOff>0</xdr:rowOff>
    </xdr:from>
    <xdr:to>
      <xdr:col>0</xdr:col>
      <xdr:colOff>1648327</xdr:colOff>
      <xdr:row>1</xdr:row>
      <xdr:rowOff>295274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697" y="0"/>
          <a:ext cx="621630" cy="590549"/>
        </a:xfrm>
        <a:prstGeom prst="rect">
          <a:avLst/>
        </a:prstGeom>
      </xdr:spPr>
    </xdr:pic>
    <xdr:clientData/>
  </xdr:twoCellAnchor>
  <xdr:twoCellAnchor editAs="oneCell">
    <xdr:from>
      <xdr:col>14</xdr:col>
      <xdr:colOff>359442</xdr:colOff>
      <xdr:row>0</xdr:row>
      <xdr:rowOff>0</xdr:rowOff>
    </xdr:from>
    <xdr:to>
      <xdr:col>15</xdr:col>
      <xdr:colOff>19050</xdr:colOff>
      <xdr:row>2</xdr:row>
      <xdr:rowOff>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9667" y="0"/>
          <a:ext cx="621633" cy="590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zoomScaleNormal="100" workbookViewId="0">
      <pane xSplit="1" ySplit="3" topLeftCell="E29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5" x14ac:dyDescent="0.25"/>
  <cols>
    <col min="1" max="1" width="48.140625" style="11" customWidth="1"/>
    <col min="2" max="2" width="16.85546875" style="12" customWidth="1"/>
    <col min="3" max="3" width="17" style="12" customWidth="1"/>
    <col min="4" max="4" width="16.140625" style="12" customWidth="1"/>
    <col min="5" max="5" width="15.7109375" style="12" customWidth="1"/>
    <col min="6" max="13" width="15.42578125" style="12" customWidth="1"/>
    <col min="14" max="14" width="15.5703125" style="11" customWidth="1"/>
    <col min="15" max="15" width="14.42578125" style="11" customWidth="1"/>
    <col min="16" max="16" width="15.85546875" style="11" customWidth="1"/>
    <col min="17" max="16384" width="9.140625" style="11"/>
  </cols>
  <sheetData>
    <row r="1" spans="1:16" s="19" customFormat="1" ht="23.25" x14ac:dyDescent="0.3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19" customFormat="1" ht="23.25" x14ac:dyDescent="0.35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6" customFormat="1" ht="17.25" x14ac:dyDescent="0.3">
      <c r="A3" s="37" t="s">
        <v>54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27</v>
      </c>
      <c r="H3" s="5" t="s">
        <v>28</v>
      </c>
      <c r="I3" s="5" t="s">
        <v>29</v>
      </c>
      <c r="J3" s="5" t="s">
        <v>30</v>
      </c>
      <c r="K3" s="5" t="s">
        <v>31</v>
      </c>
      <c r="L3" s="5" t="s">
        <v>32</v>
      </c>
      <c r="M3" s="5" t="s">
        <v>33</v>
      </c>
      <c r="N3" s="5" t="s">
        <v>25</v>
      </c>
      <c r="O3" s="5" t="s">
        <v>25</v>
      </c>
      <c r="P3" s="5" t="s">
        <v>25</v>
      </c>
    </row>
    <row r="4" spans="1:16" s="22" customFormat="1" ht="15.75" x14ac:dyDescent="0.25">
      <c r="A4" s="20" t="s">
        <v>45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5" customFormat="1" ht="15.75" x14ac:dyDescent="0.25">
      <c r="A5" s="23" t="s">
        <v>46</v>
      </c>
      <c r="B5" s="10">
        <v>25946.46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s="25" customFormat="1" ht="15.75" x14ac:dyDescent="0.25">
      <c r="A6" s="23"/>
      <c r="B6" s="24"/>
      <c r="C6" s="24"/>
      <c r="D6" s="24"/>
      <c r="E6" s="24"/>
      <c r="F6" s="24"/>
      <c r="G6" s="29"/>
      <c r="H6" s="24"/>
      <c r="I6" s="24"/>
      <c r="J6" s="24"/>
      <c r="K6" s="24"/>
      <c r="L6" s="24"/>
      <c r="M6" s="24"/>
      <c r="N6" s="24"/>
      <c r="O6" s="24"/>
      <c r="P6" s="24"/>
    </row>
    <row r="7" spans="1:16" s="33" customFormat="1" ht="15.75" x14ac:dyDescent="0.25">
      <c r="A7" s="32" t="s">
        <v>44</v>
      </c>
      <c r="B7" s="38">
        <f t="shared" ref="B7:M7" si="0">SUM(B5:B6)</f>
        <v>25946.46</v>
      </c>
      <c r="C7" s="30">
        <f t="shared" si="0"/>
        <v>0</v>
      </c>
      <c r="D7" s="30">
        <f t="shared" si="0"/>
        <v>0</v>
      </c>
      <c r="E7" s="30">
        <f t="shared" si="0"/>
        <v>0</v>
      </c>
      <c r="F7" s="30">
        <f t="shared" si="0"/>
        <v>0</v>
      </c>
      <c r="G7" s="31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6">
        <f t="shared" si="0"/>
        <v>0</v>
      </c>
      <c r="N7" s="32"/>
      <c r="O7" s="32"/>
      <c r="P7" s="32"/>
    </row>
    <row r="8" spans="1:16" s="6" customFormat="1" ht="17.25" x14ac:dyDescent="0.3">
      <c r="A8" s="1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17" customFormat="1" ht="17.25" x14ac:dyDescent="0.3">
      <c r="A9" s="15" t="s">
        <v>42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4" t="s">
        <v>24</v>
      </c>
      <c r="O9" s="14" t="s">
        <v>23</v>
      </c>
      <c r="P9" s="14" t="s">
        <v>26</v>
      </c>
    </row>
    <row r="10" spans="1:16" s="1" customFormat="1" ht="15.75" x14ac:dyDescent="0.25">
      <c r="A10" s="1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f>SUM(B10:M10)</f>
        <v>0</v>
      </c>
      <c r="O10" s="2">
        <v>250</v>
      </c>
      <c r="P10" s="2">
        <f>O10-N10</f>
        <v>250</v>
      </c>
    </row>
    <row r="11" spans="1:16" s="1" customFormat="1" ht="15.75" x14ac:dyDescent="0.25">
      <c r="A11" s="1" t="s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ref="N11:N23" si="1">SUM(B11:M11)</f>
        <v>0</v>
      </c>
      <c r="O11" s="2">
        <v>750</v>
      </c>
      <c r="P11" s="2">
        <f t="shared" ref="P11:P23" si="2">O11-N11</f>
        <v>750</v>
      </c>
    </row>
    <row r="12" spans="1:16" s="1" customFormat="1" ht="15.75" x14ac:dyDescent="0.25">
      <c r="A12" s="1" t="s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 t="shared" si="1"/>
        <v>0</v>
      </c>
      <c r="O12" s="2">
        <v>440</v>
      </c>
      <c r="P12" s="2">
        <f t="shared" si="2"/>
        <v>440</v>
      </c>
    </row>
    <row r="13" spans="1:16" s="1" customFormat="1" ht="15.75" x14ac:dyDescent="0.25">
      <c r="A13" s="1" t="s">
        <v>10</v>
      </c>
      <c r="B13" s="2"/>
      <c r="C13" s="2"/>
      <c r="D13" s="2">
        <v>960.13</v>
      </c>
      <c r="E13" s="2">
        <v>1125.26</v>
      </c>
      <c r="F13" s="2"/>
      <c r="G13" s="2"/>
      <c r="H13" s="2"/>
      <c r="I13" s="2"/>
      <c r="J13" s="2"/>
      <c r="K13" s="2"/>
      <c r="L13" s="2"/>
      <c r="M13" s="2"/>
      <c r="N13" s="2">
        <f t="shared" si="1"/>
        <v>2085.39</v>
      </c>
      <c r="O13" s="2">
        <v>3500</v>
      </c>
      <c r="P13" s="2">
        <f t="shared" si="2"/>
        <v>1414.6100000000001</v>
      </c>
    </row>
    <row r="14" spans="1:16" s="1" customFormat="1" ht="15.75" x14ac:dyDescent="0.25">
      <c r="A14" s="1" t="s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1"/>
        <v>0</v>
      </c>
      <c r="O14" s="2">
        <v>2000</v>
      </c>
      <c r="P14" s="2">
        <f t="shared" si="2"/>
        <v>2000</v>
      </c>
    </row>
    <row r="15" spans="1:16" s="1" customFormat="1" ht="15.75" x14ac:dyDescent="0.25">
      <c r="A15" s="1" t="s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f t="shared" si="1"/>
        <v>0</v>
      </c>
      <c r="O15" s="2">
        <v>2560</v>
      </c>
      <c r="P15" s="2">
        <f t="shared" si="2"/>
        <v>2560</v>
      </c>
    </row>
    <row r="16" spans="1:16" s="1" customFormat="1" ht="15.75" x14ac:dyDescent="0.25">
      <c r="A16" s="1" t="s">
        <v>19</v>
      </c>
      <c r="B16" s="2">
        <v>91.04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 t="shared" si="1"/>
        <v>91.04</v>
      </c>
      <c r="O16" s="2">
        <v>700</v>
      </c>
      <c r="P16" s="2">
        <f t="shared" si="2"/>
        <v>608.96</v>
      </c>
    </row>
    <row r="17" spans="1:16" s="1" customFormat="1" ht="15.75" x14ac:dyDescent="0.25">
      <c r="A17" s="1" t="s">
        <v>13</v>
      </c>
      <c r="B17" s="2"/>
      <c r="C17" s="2">
        <v>175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 t="shared" si="1"/>
        <v>175</v>
      </c>
      <c r="O17" s="2">
        <v>150</v>
      </c>
      <c r="P17" s="2">
        <f t="shared" si="2"/>
        <v>-25</v>
      </c>
    </row>
    <row r="18" spans="1:16" s="1" customFormat="1" ht="15.75" x14ac:dyDescent="0.25">
      <c r="A18" s="1" t="s">
        <v>14</v>
      </c>
      <c r="B18" s="2"/>
      <c r="C18" s="2">
        <v>82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1"/>
        <v>82</v>
      </c>
      <c r="O18" s="2">
        <v>100</v>
      </c>
      <c r="P18" s="2">
        <f t="shared" si="2"/>
        <v>18</v>
      </c>
    </row>
    <row r="19" spans="1:16" s="1" customFormat="1" ht="15.75" x14ac:dyDescent="0.25">
      <c r="A19" s="1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 t="shared" si="1"/>
        <v>0</v>
      </c>
      <c r="O19" s="2">
        <v>500</v>
      </c>
      <c r="P19" s="2">
        <f t="shared" si="2"/>
        <v>500</v>
      </c>
    </row>
    <row r="20" spans="1:16" s="1" customFormat="1" ht="15.75" x14ac:dyDescent="0.25">
      <c r="A20" s="1" t="s">
        <v>16</v>
      </c>
      <c r="B20" s="2"/>
      <c r="C20" s="2"/>
      <c r="D20" s="2"/>
      <c r="E20" s="2">
        <v>610</v>
      </c>
      <c r="F20" s="2"/>
      <c r="G20" s="2"/>
      <c r="H20" s="2"/>
      <c r="I20" s="2"/>
      <c r="J20" s="2"/>
      <c r="K20" s="2"/>
      <c r="L20" s="2"/>
      <c r="M20" s="2"/>
      <c r="N20" s="2">
        <f t="shared" si="1"/>
        <v>610</v>
      </c>
      <c r="O20" s="2">
        <v>650</v>
      </c>
      <c r="P20" s="2">
        <f t="shared" si="2"/>
        <v>40</v>
      </c>
    </row>
    <row r="21" spans="1:16" s="1" customFormat="1" ht="15.75" x14ac:dyDescent="0.25">
      <c r="A21" s="1" t="s">
        <v>17</v>
      </c>
      <c r="B21" s="2">
        <v>972.61</v>
      </c>
      <c r="C21" s="2">
        <v>546.85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f t="shared" si="1"/>
        <v>1519.46</v>
      </c>
      <c r="O21" s="2">
        <v>1000</v>
      </c>
      <c r="P21" s="2">
        <f t="shared" si="2"/>
        <v>-519.46</v>
      </c>
    </row>
    <row r="22" spans="1:16" s="1" customFormat="1" ht="15.75" x14ac:dyDescent="0.25">
      <c r="A22" s="1" t="s">
        <v>34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 t="shared" si="1"/>
        <v>0</v>
      </c>
      <c r="O22" s="2">
        <v>200</v>
      </c>
      <c r="P22" s="2">
        <f t="shared" si="2"/>
        <v>200</v>
      </c>
    </row>
    <row r="23" spans="1:16" s="1" customFormat="1" ht="15.75" x14ac:dyDescent="0.25">
      <c r="A23" s="1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f t="shared" si="1"/>
        <v>0</v>
      </c>
      <c r="O23" s="2">
        <v>250</v>
      </c>
      <c r="P23" s="2">
        <f t="shared" si="2"/>
        <v>250</v>
      </c>
    </row>
    <row r="24" spans="1:16" s="1" customFormat="1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s="27" customFormat="1" ht="15.75" x14ac:dyDescent="0.25">
      <c r="A25" s="28" t="s">
        <v>35</v>
      </c>
      <c r="B25" s="26">
        <f t="shared" ref="B25:P25" si="3">SUM(B10:B24)</f>
        <v>1063.6500000000001</v>
      </c>
      <c r="C25" s="26">
        <f t="shared" si="3"/>
        <v>803.85</v>
      </c>
      <c r="D25" s="26">
        <f t="shared" si="3"/>
        <v>960.13</v>
      </c>
      <c r="E25" s="26">
        <f t="shared" si="3"/>
        <v>1735.26</v>
      </c>
      <c r="F25" s="26">
        <f t="shared" si="3"/>
        <v>0</v>
      </c>
      <c r="G25" s="26">
        <f t="shared" si="3"/>
        <v>0</v>
      </c>
      <c r="H25" s="26">
        <f t="shared" si="3"/>
        <v>0</v>
      </c>
      <c r="I25" s="26">
        <f t="shared" si="3"/>
        <v>0</v>
      </c>
      <c r="J25" s="26">
        <f t="shared" si="3"/>
        <v>0</v>
      </c>
      <c r="K25" s="26">
        <f t="shared" si="3"/>
        <v>0</v>
      </c>
      <c r="L25" s="26">
        <f t="shared" si="3"/>
        <v>0</v>
      </c>
      <c r="M25" s="26">
        <f t="shared" si="3"/>
        <v>0</v>
      </c>
      <c r="N25" s="26">
        <f t="shared" si="3"/>
        <v>4562.8899999999994</v>
      </c>
      <c r="O25" s="26">
        <f t="shared" si="3"/>
        <v>13050</v>
      </c>
      <c r="P25" s="26">
        <f t="shared" si="3"/>
        <v>8487.11</v>
      </c>
    </row>
    <row r="26" spans="1:16" s="3" customFormat="1" ht="15.75" x14ac:dyDescent="0.25">
      <c r="A26" s="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17" customFormat="1" ht="15.75" x14ac:dyDescent="0.25">
      <c r="A27" s="15" t="s">
        <v>41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6" s="3" customFormat="1" ht="15.75" x14ac:dyDescent="0.25">
      <c r="A28" s="7" t="s">
        <v>37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6" s="3" customFormat="1" ht="15.75" x14ac:dyDescent="0.25">
      <c r="A29" s="3" t="s">
        <v>51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6" s="3" customFormat="1" ht="15.75" x14ac:dyDescent="0.25">
      <c r="A30" s="34" t="s">
        <v>39</v>
      </c>
      <c r="B30" s="10">
        <f t="shared" ref="B30:M30" si="4">B29</f>
        <v>0</v>
      </c>
      <c r="C30" s="10">
        <f t="shared" si="4"/>
        <v>0</v>
      </c>
      <c r="D30" s="10">
        <f t="shared" si="4"/>
        <v>0</v>
      </c>
      <c r="E30" s="10">
        <f t="shared" si="4"/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0">
        <f t="shared" si="4"/>
        <v>0</v>
      </c>
      <c r="M30" s="10">
        <f t="shared" si="4"/>
        <v>0</v>
      </c>
      <c r="N30" s="4"/>
    </row>
    <row r="31" spans="1:16" s="3" customFormat="1" ht="15.75" x14ac:dyDescent="0.25">
      <c r="A31" s="7" t="s">
        <v>38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6" s="3" customFormat="1" ht="15.75" x14ac:dyDescent="0.25">
      <c r="A32" s="3" t="s">
        <v>43</v>
      </c>
      <c r="B32" s="10"/>
      <c r="C32" s="10"/>
      <c r="D32" s="10"/>
      <c r="E32" s="10">
        <v>207.37</v>
      </c>
      <c r="F32" s="10"/>
      <c r="G32" s="10"/>
      <c r="H32" s="10"/>
      <c r="I32" s="10"/>
      <c r="J32" s="10"/>
      <c r="K32" s="10"/>
      <c r="L32" s="10"/>
      <c r="M32" s="10"/>
      <c r="N32" s="4"/>
    </row>
    <row r="33" spans="1:16" s="7" customFormat="1" ht="15.75" x14ac:dyDescent="0.25">
      <c r="A33" s="3" t="s">
        <v>50</v>
      </c>
      <c r="B33" s="10"/>
      <c r="C33" s="4"/>
      <c r="D33" s="4"/>
      <c r="E33" s="4"/>
      <c r="F33" s="4"/>
      <c r="G33" s="8"/>
      <c r="H33" s="8"/>
      <c r="I33" s="8"/>
      <c r="J33" s="8"/>
      <c r="K33" s="8"/>
      <c r="L33" s="4"/>
      <c r="M33" s="4"/>
      <c r="N33" s="4"/>
      <c r="O33" s="9"/>
    </row>
    <row r="34" spans="1:16" s="7" customFormat="1" ht="15.75" x14ac:dyDescent="0.25">
      <c r="A34" s="34" t="s">
        <v>40</v>
      </c>
      <c r="B34" s="10">
        <f t="shared" ref="B34:M34" si="5">SUM(B32:B33)</f>
        <v>0</v>
      </c>
      <c r="C34" s="4">
        <f t="shared" si="5"/>
        <v>0</v>
      </c>
      <c r="D34" s="4">
        <f t="shared" si="5"/>
        <v>0</v>
      </c>
      <c r="E34" s="4">
        <f t="shared" si="5"/>
        <v>207.37</v>
      </c>
      <c r="F34" s="4">
        <f t="shared" si="5"/>
        <v>0</v>
      </c>
      <c r="G34" s="4">
        <f t="shared" si="5"/>
        <v>0</v>
      </c>
      <c r="H34" s="4">
        <f t="shared" si="5"/>
        <v>0</v>
      </c>
      <c r="I34" s="4">
        <f t="shared" si="5"/>
        <v>0</v>
      </c>
      <c r="J34" s="4">
        <f t="shared" si="5"/>
        <v>0</v>
      </c>
      <c r="K34" s="4">
        <f t="shared" si="5"/>
        <v>0</v>
      </c>
      <c r="L34" s="4">
        <f t="shared" si="5"/>
        <v>0</v>
      </c>
      <c r="M34" s="4">
        <f t="shared" si="5"/>
        <v>0</v>
      </c>
      <c r="N34" s="4"/>
      <c r="O34" s="9"/>
    </row>
    <row r="35" spans="1:16" s="3" customFormat="1" ht="15.75" x14ac:dyDescent="0.2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17" customFormat="1" ht="15.75" x14ac:dyDescent="0.25">
      <c r="A36" s="15" t="s">
        <v>47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s="3" customFormat="1" ht="15.75" x14ac:dyDescent="0.25">
      <c r="A37" s="7" t="s">
        <v>37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6" s="1" customFormat="1" ht="15.75" x14ac:dyDescent="0.25">
      <c r="A38" s="1" t="s">
        <v>6</v>
      </c>
      <c r="B38" s="2"/>
      <c r="C38" s="2">
        <v>1620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P38" s="2"/>
    </row>
    <row r="39" spans="1:16" s="1" customFormat="1" ht="15.75" x14ac:dyDescent="0.25">
      <c r="A39" s="1" t="s">
        <v>53</v>
      </c>
      <c r="B39" s="2"/>
      <c r="C39" s="2">
        <v>296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P39" s="2"/>
    </row>
    <row r="40" spans="1:16" s="1" customFormat="1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P40" s="2"/>
    </row>
    <row r="41" spans="1:16" s="1" customFormat="1" ht="15.75" x14ac:dyDescent="0.25">
      <c r="A41" s="35" t="s">
        <v>48</v>
      </c>
      <c r="B41" s="2">
        <f>SUM(B38:B39)</f>
        <v>0</v>
      </c>
      <c r="C41" s="2">
        <f>SUM(C38:C40)</f>
        <v>1916</v>
      </c>
      <c r="D41" s="2">
        <f t="shared" ref="D41:J41" si="6">SUM(D38:D38)</f>
        <v>0</v>
      </c>
      <c r="E41" s="2">
        <f t="shared" si="6"/>
        <v>0</v>
      </c>
      <c r="F41" s="2">
        <f t="shared" si="6"/>
        <v>0</v>
      </c>
      <c r="G41" s="2">
        <f t="shared" si="6"/>
        <v>0</v>
      </c>
      <c r="H41" s="2">
        <f t="shared" si="6"/>
        <v>0</v>
      </c>
      <c r="I41" s="2">
        <f t="shared" si="6"/>
        <v>0</v>
      </c>
      <c r="J41" s="2">
        <f t="shared" si="6"/>
        <v>0</v>
      </c>
      <c r="K41" s="2">
        <f>SUM(K38:K40)</f>
        <v>0</v>
      </c>
      <c r="L41" s="2">
        <f>SUM(L38:L40)</f>
        <v>0</v>
      </c>
      <c r="M41" s="2">
        <f>SUM(M38:M40)</f>
        <v>0</v>
      </c>
      <c r="N41" s="2"/>
      <c r="P41" s="2"/>
    </row>
    <row r="42" spans="1:16" s="3" customFormat="1" ht="15.75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s="7" customFormat="1" ht="15.75" x14ac:dyDescent="0.25">
      <c r="A43" s="7" t="s">
        <v>38</v>
      </c>
      <c r="B43" s="4"/>
      <c r="C43" s="8"/>
      <c r="D43" s="4"/>
      <c r="E43" s="8"/>
      <c r="F43" s="8"/>
      <c r="G43" s="4"/>
      <c r="H43" s="4"/>
      <c r="I43" s="4"/>
      <c r="J43" s="4"/>
      <c r="K43" s="4"/>
      <c r="L43" s="4"/>
      <c r="M43" s="4"/>
      <c r="N43" s="4"/>
      <c r="O43" s="9"/>
    </row>
    <row r="44" spans="1:16" s="3" customFormat="1" ht="15.75" x14ac:dyDescent="0.25">
      <c r="A44" s="3" t="s">
        <v>6</v>
      </c>
      <c r="B44" s="4">
        <v>2067.75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0"/>
    </row>
    <row r="45" spans="1:16" s="3" customFormat="1" ht="15.75" x14ac:dyDescent="0.25">
      <c r="A45" s="3" t="s">
        <v>53</v>
      </c>
      <c r="B45" s="4">
        <v>360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0"/>
    </row>
    <row r="46" spans="1:16" s="3" customFormat="1" ht="15.75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10"/>
    </row>
    <row r="47" spans="1:16" s="7" customFormat="1" ht="15.75" x14ac:dyDescent="0.25">
      <c r="A47" s="34" t="s">
        <v>49</v>
      </c>
      <c r="B47" s="4">
        <f>SUM(B44:B45)</f>
        <v>2427.75</v>
      </c>
      <c r="C47" s="4">
        <f t="shared" ref="C47:J47" si="7">SUM(C44:C44)</f>
        <v>0</v>
      </c>
      <c r="D47" s="4">
        <f t="shared" si="7"/>
        <v>0</v>
      </c>
      <c r="E47" s="4">
        <f t="shared" si="7"/>
        <v>0</v>
      </c>
      <c r="F47" s="4">
        <f t="shared" si="7"/>
        <v>0</v>
      </c>
      <c r="G47" s="4">
        <f t="shared" si="7"/>
        <v>0</v>
      </c>
      <c r="H47" s="4">
        <f t="shared" si="7"/>
        <v>0</v>
      </c>
      <c r="I47" s="4">
        <f t="shared" si="7"/>
        <v>0</v>
      </c>
      <c r="J47" s="4">
        <f t="shared" si="7"/>
        <v>0</v>
      </c>
      <c r="K47" s="4">
        <f>SUM(K44:K46)</f>
        <v>0</v>
      </c>
      <c r="L47" s="4">
        <f>SUM(L44:L46)</f>
        <v>0</v>
      </c>
      <c r="M47" s="4">
        <f>SUM(M44:M46)</f>
        <v>0</v>
      </c>
      <c r="N47" s="2"/>
      <c r="O47" s="9"/>
    </row>
    <row r="48" spans="1:16" s="3" customFormat="1" ht="15.75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s="1" customFormat="1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6" s="17" customFormat="1" ht="15.75" x14ac:dyDescent="0.25">
      <c r="A50" s="17" t="s">
        <v>36</v>
      </c>
      <c r="B50" s="16">
        <f>B7</f>
        <v>25946.46</v>
      </c>
      <c r="C50" s="16">
        <f>B53</f>
        <v>22455.059999999998</v>
      </c>
      <c r="D50" s="16">
        <f t="shared" ref="D50:M50" si="8">C53</f>
        <v>23567.21</v>
      </c>
      <c r="E50" s="16">
        <f t="shared" si="8"/>
        <v>22607.079999999998</v>
      </c>
      <c r="F50" s="16">
        <f t="shared" si="8"/>
        <v>20664.449999999997</v>
      </c>
      <c r="G50" s="16">
        <f t="shared" si="8"/>
        <v>20664.449999999997</v>
      </c>
      <c r="H50" s="16">
        <f t="shared" si="8"/>
        <v>20664.449999999997</v>
      </c>
      <c r="I50" s="16">
        <f t="shared" si="8"/>
        <v>20664.449999999997</v>
      </c>
      <c r="J50" s="16">
        <f t="shared" si="8"/>
        <v>20664.449999999997</v>
      </c>
      <c r="K50" s="16">
        <f t="shared" si="8"/>
        <v>20664.449999999997</v>
      </c>
      <c r="L50" s="16">
        <f t="shared" si="8"/>
        <v>20664.449999999997</v>
      </c>
      <c r="M50" s="16">
        <f t="shared" si="8"/>
        <v>20664.449999999997</v>
      </c>
      <c r="N50" s="16"/>
    </row>
    <row r="51" spans="1:16" s="17" customFormat="1" ht="15.75" x14ac:dyDescent="0.25">
      <c r="A51" s="17" t="s">
        <v>20</v>
      </c>
      <c r="B51" s="16">
        <f>B30+B41</f>
        <v>0</v>
      </c>
      <c r="C51" s="16">
        <f t="shared" ref="C51:M51" si="9">C7+C30+C41</f>
        <v>1916</v>
      </c>
      <c r="D51" s="16">
        <f t="shared" si="9"/>
        <v>0</v>
      </c>
      <c r="E51" s="16">
        <f t="shared" si="9"/>
        <v>0</v>
      </c>
      <c r="F51" s="16">
        <f t="shared" si="9"/>
        <v>0</v>
      </c>
      <c r="G51" s="16">
        <f t="shared" si="9"/>
        <v>0</v>
      </c>
      <c r="H51" s="16">
        <f t="shared" si="9"/>
        <v>0</v>
      </c>
      <c r="I51" s="16">
        <f t="shared" si="9"/>
        <v>0</v>
      </c>
      <c r="J51" s="16">
        <f t="shared" si="9"/>
        <v>0</v>
      </c>
      <c r="K51" s="16">
        <f t="shared" si="9"/>
        <v>0</v>
      </c>
      <c r="L51" s="16">
        <f t="shared" si="9"/>
        <v>0</v>
      </c>
      <c r="M51" s="16">
        <f t="shared" si="9"/>
        <v>0</v>
      </c>
      <c r="N51" s="16">
        <f>SUM(B51:M51)</f>
        <v>1916</v>
      </c>
      <c r="P51" s="16"/>
    </row>
    <row r="52" spans="1:16" s="17" customFormat="1" ht="15.75" x14ac:dyDescent="0.25">
      <c r="A52" s="17" t="s">
        <v>21</v>
      </c>
      <c r="B52" s="16">
        <f t="shared" ref="B52:M52" si="10">B25+B34+B47</f>
        <v>3491.4</v>
      </c>
      <c r="C52" s="16">
        <f t="shared" si="10"/>
        <v>803.85</v>
      </c>
      <c r="D52" s="16">
        <f t="shared" si="10"/>
        <v>960.13</v>
      </c>
      <c r="E52" s="16">
        <f t="shared" si="10"/>
        <v>1942.63</v>
      </c>
      <c r="F52" s="16">
        <f t="shared" si="10"/>
        <v>0</v>
      </c>
      <c r="G52" s="16">
        <f t="shared" si="10"/>
        <v>0</v>
      </c>
      <c r="H52" s="16">
        <f t="shared" si="10"/>
        <v>0</v>
      </c>
      <c r="I52" s="16">
        <f t="shared" si="10"/>
        <v>0</v>
      </c>
      <c r="J52" s="16">
        <f t="shared" si="10"/>
        <v>0</v>
      </c>
      <c r="K52" s="16">
        <f t="shared" si="10"/>
        <v>0</v>
      </c>
      <c r="L52" s="16">
        <f t="shared" si="10"/>
        <v>0</v>
      </c>
      <c r="M52" s="16">
        <f t="shared" si="10"/>
        <v>0</v>
      </c>
      <c r="N52" s="16">
        <f>SUM(B52:M52)</f>
        <v>7198.01</v>
      </c>
      <c r="P52" s="16"/>
    </row>
    <row r="53" spans="1:16" s="17" customFormat="1" ht="15.75" x14ac:dyDescent="0.25">
      <c r="A53" s="17" t="s">
        <v>22</v>
      </c>
      <c r="B53" s="16">
        <f>B50+B51-B52</f>
        <v>22455.059999999998</v>
      </c>
      <c r="C53" s="16">
        <f t="shared" ref="C53:M53" si="11">C50+C51-C52</f>
        <v>23567.21</v>
      </c>
      <c r="D53" s="16">
        <f t="shared" si="11"/>
        <v>22607.079999999998</v>
      </c>
      <c r="E53" s="16">
        <f t="shared" si="11"/>
        <v>20664.449999999997</v>
      </c>
      <c r="F53" s="16">
        <f t="shared" si="11"/>
        <v>20664.449999999997</v>
      </c>
      <c r="G53" s="16">
        <f t="shared" si="11"/>
        <v>20664.449999999997</v>
      </c>
      <c r="H53" s="16">
        <f t="shared" si="11"/>
        <v>20664.449999999997</v>
      </c>
      <c r="I53" s="16">
        <f t="shared" si="11"/>
        <v>20664.449999999997</v>
      </c>
      <c r="J53" s="16">
        <f t="shared" si="11"/>
        <v>20664.449999999997</v>
      </c>
      <c r="K53" s="16">
        <f t="shared" si="11"/>
        <v>20664.449999999997</v>
      </c>
      <c r="L53" s="16">
        <f t="shared" si="11"/>
        <v>20664.449999999997</v>
      </c>
      <c r="M53" s="16">
        <f t="shared" si="11"/>
        <v>20664.449999999997</v>
      </c>
      <c r="N53" s="16"/>
      <c r="P53" s="16"/>
    </row>
  </sheetData>
  <mergeCells count="2">
    <mergeCell ref="A1:P1"/>
    <mergeCell ref="A2:P2"/>
  </mergeCells>
  <printOptions gridLines="1"/>
  <pageMargins left="0.5" right="0.25" top="0.4" bottom="0.4" header="0" footer="0"/>
  <pageSetup paperSize="5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2018-05-11T01:31:37Z</cp:lastPrinted>
  <dcterms:created xsi:type="dcterms:W3CDTF">2016-09-29T13:48:27Z</dcterms:created>
  <dcterms:modified xsi:type="dcterms:W3CDTF">2018-08-23T01:15:11Z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