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9" i="1" l="1"/>
  <c r="B81" i="1" s="1"/>
  <c r="B70" i="1"/>
  <c r="B72" i="1" s="1"/>
  <c r="B165" i="1" l="1"/>
  <c r="B151" i="1"/>
  <c r="B147" i="1"/>
  <c r="B136" i="1"/>
  <c r="B157" i="1" s="1"/>
  <c r="B126" i="1"/>
  <c r="B101" i="1"/>
  <c r="B105" i="1" s="1"/>
  <c r="B173" i="1" s="1"/>
  <c r="B107" i="1" l="1"/>
  <c r="B166" i="1"/>
  <c r="B153" i="1"/>
  <c r="B21" i="1"/>
  <c r="B23" i="1" s="1"/>
  <c r="B128" i="1" l="1"/>
  <c r="B51" i="1"/>
  <c r="B172" i="1" s="1"/>
  <c r="B174" i="1" s="1"/>
  <c r="B138" i="1" l="1"/>
  <c r="B158" i="1" s="1"/>
  <c r="B179" i="1" s="1"/>
  <c r="B156" i="1"/>
  <c r="B83" i="1"/>
  <c r="B109" i="1" s="1"/>
  <c r="B178" i="1" s="1"/>
  <c r="B108" i="1"/>
  <c r="B164" i="1"/>
  <c r="B167" i="1" s="1"/>
  <c r="B53" i="1"/>
  <c r="B177" i="1" s="1"/>
  <c r="B180" i="1" l="1"/>
</calcChain>
</file>

<file path=xl/sharedStrings.xml><?xml version="1.0" encoding="utf-8"?>
<sst xmlns="http://schemas.openxmlformats.org/spreadsheetml/2006/main" count="129" uniqueCount="101">
  <si>
    <t>Treaurer's Report</t>
  </si>
  <si>
    <t>The Detroit Chapter of the Link's, Incorporated</t>
  </si>
  <si>
    <t>Operations (Unrestricted)</t>
  </si>
  <si>
    <t>Income</t>
  </si>
  <si>
    <t>Dues</t>
  </si>
  <si>
    <t>Total Income</t>
  </si>
  <si>
    <t>Expenses</t>
  </si>
  <si>
    <t>Program</t>
  </si>
  <si>
    <t>Amenities/Hospitality/Bereavement</t>
  </si>
  <si>
    <t>Bonding</t>
  </si>
  <si>
    <t>CPA Review and Tax Prep</t>
  </si>
  <si>
    <t>Office Supplies/Copies/Postage/Misc.</t>
  </si>
  <si>
    <t>Chapter Photo</t>
  </si>
  <si>
    <t>P.O. Box renewal</t>
  </si>
  <si>
    <t>President's Expenses and Meeetings</t>
  </si>
  <si>
    <t>Web Mainteance</t>
  </si>
  <si>
    <t>New Member Orientation</t>
  </si>
  <si>
    <t>Chapter Recognitiona Award - Outgoing President</t>
  </si>
  <si>
    <t>President and Sisterhood awards</t>
  </si>
  <si>
    <t>Dues to National</t>
  </si>
  <si>
    <t>Total Expenses</t>
  </si>
  <si>
    <t>Balance of Operation Checking Account</t>
  </si>
  <si>
    <t>Program (Restricted)</t>
  </si>
  <si>
    <t>Chrales H.Wright Museum Donation</t>
  </si>
  <si>
    <t>Saint Clare School for Girls in Kenya Donation</t>
  </si>
  <si>
    <t>Velma's Closet at DIAFlint Kids Matter Donation</t>
  </si>
  <si>
    <t>Christmas Family Sponsorship</t>
  </si>
  <si>
    <t>Arts Facet</t>
  </si>
  <si>
    <t>Health and Human Services Facet</t>
  </si>
  <si>
    <t>International Trends Facet</t>
  </si>
  <si>
    <t>National Trends Facet</t>
  </si>
  <si>
    <t>Services to Youth Facet</t>
  </si>
  <si>
    <t>Balance of Program Checking Account</t>
  </si>
  <si>
    <t xml:space="preserve"> </t>
  </si>
  <si>
    <t>Summary All Three Accounts</t>
  </si>
  <si>
    <t>Operation</t>
  </si>
  <si>
    <t>Foundation</t>
  </si>
  <si>
    <t>Grand Balance</t>
  </si>
  <si>
    <t>Balances</t>
  </si>
  <si>
    <t>Total Expenitures -Unrestricted and Restricted</t>
  </si>
  <si>
    <t>Foundation Account 6075</t>
  </si>
  <si>
    <t>Gross Reciepts</t>
  </si>
  <si>
    <t>Annual Report May 1, 2017 to April 30,2018</t>
  </si>
  <si>
    <t>Refund of overpayment from 2016/17 year</t>
  </si>
  <si>
    <t>Chapter Meals</t>
  </si>
  <si>
    <t>Friendship Event</t>
  </si>
  <si>
    <t>June Retreat</t>
  </si>
  <si>
    <t>Velma's Closet Donations from Friendship Event</t>
  </si>
  <si>
    <t>Winter Spa</t>
  </si>
  <si>
    <t>Winter Retreat</t>
  </si>
  <si>
    <t>Orientation #1</t>
  </si>
  <si>
    <t>DIA Luncheon</t>
  </si>
  <si>
    <t>Total Balance Forward and Income</t>
  </si>
  <si>
    <t>2 Delegates to Central Area(Hotel/Food/Parking/Taxi)</t>
  </si>
  <si>
    <t>2 Delegates National Assembly(Register/Airfare)</t>
  </si>
  <si>
    <t>Advertisements</t>
  </si>
  <si>
    <t>Refund Dues to Members (On Leave, Resign, Overpayment)</t>
  </si>
  <si>
    <t>Refund expense from 2016-17 year</t>
  </si>
  <si>
    <t>Program award</t>
  </si>
  <si>
    <t>Transfer from Foundation to fund 2018-19 year</t>
  </si>
  <si>
    <t>Metro Detroit STEAMM</t>
  </si>
  <si>
    <t>Detroit Chapter</t>
  </si>
  <si>
    <t xml:space="preserve">Income </t>
  </si>
  <si>
    <t>Total Income Detroit Chapter</t>
  </si>
  <si>
    <t>Total Income Metro Detroit STEAMM</t>
  </si>
  <si>
    <t>Grand Total Program Balance Forward and Income</t>
  </si>
  <si>
    <t>STEAMM Metro Detroit Program</t>
  </si>
  <si>
    <t>Detroit Chapter Expenses</t>
  </si>
  <si>
    <t>Other Donations - unplanned</t>
  </si>
  <si>
    <t>Total Detroit Chapter Expenses</t>
  </si>
  <si>
    <t>Metro Detroit STEAMM Expenses</t>
  </si>
  <si>
    <t>Grand Total Program Expenses</t>
  </si>
  <si>
    <t>Balance  Forward May 1, 2017</t>
  </si>
  <si>
    <t>Balance Brougth Forward May 1, 2017</t>
  </si>
  <si>
    <t>Balance Brought Forward May 1, 2017</t>
  </si>
  <si>
    <t>Foundation adjustment</t>
  </si>
  <si>
    <t xml:space="preserve">Saks Donation </t>
  </si>
  <si>
    <t>Lisa Newman for Hat Strut</t>
  </si>
  <si>
    <t>Total Income and Balance Forward Detroit Chapter</t>
  </si>
  <si>
    <t>Balance brougth forward</t>
  </si>
  <si>
    <t>Ascension and MGM donations</t>
  </si>
  <si>
    <t>Total Income and Balance forward STEAMM</t>
  </si>
  <si>
    <t>Grand Total Foundaiton Balance Forward and Income</t>
  </si>
  <si>
    <t>Balance Detroit Chapter</t>
  </si>
  <si>
    <t>Balance Metro Detroit STEAMM</t>
  </si>
  <si>
    <t xml:space="preserve">Transfer to Program Account to fund 2018-19 </t>
  </si>
  <si>
    <t>Service Fee for withdrawl</t>
  </si>
  <si>
    <t>Total Detroit Chaper Expenses</t>
  </si>
  <si>
    <t>Metro Detroit STEAMM expenses</t>
  </si>
  <si>
    <t>Total Metro Detroit STEAMM expenses</t>
  </si>
  <si>
    <t>Grand Total Balance of Foundation Account</t>
  </si>
  <si>
    <t>Grand Total Expenses</t>
  </si>
  <si>
    <t>Deposit for May Chapter Meal/next fiscal year</t>
  </si>
  <si>
    <t>Balance Forward May 1, 2017</t>
  </si>
  <si>
    <t>Total Balance Forward and Income Detroit Chapter</t>
  </si>
  <si>
    <t>Total Balance Forward and Income Metro Detroit STEAMM</t>
  </si>
  <si>
    <t>Community Hat Strut at DIA</t>
  </si>
  <si>
    <t>**</t>
  </si>
  <si>
    <t>*</t>
  </si>
  <si>
    <t>* Does not include $24,275 transfer from Foundation</t>
  </si>
  <si>
    <t>** Does not include $50 adjustment of NSF fee by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</si>
</sst>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0" fillId="0" borderId="0" xfId="0" applyFont="1"/>
    <xf numFmtId="44" fontId="0" fillId="0" borderId="0" xfId="0" applyNumberFormat="1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55" workbookViewId="0">
      <selection activeCell="A174" sqref="A174:XFD174"/>
    </sheetView>
  </sheetViews>
  <sheetFormatPr defaultRowHeight="15" x14ac:dyDescent="0.25"/>
  <cols>
    <col min="1" max="1" width="58.5703125" customWidth="1"/>
    <col min="2" max="2" width="12.5703125" style="1" bestFit="1" customWidth="1"/>
  </cols>
  <sheetData>
    <row r="1" spans="1:6" s="2" customFormat="1" ht="18.75" x14ac:dyDescent="0.3">
      <c r="A1" s="10" t="s">
        <v>0</v>
      </c>
      <c r="B1" s="10"/>
      <c r="C1" s="10"/>
      <c r="D1" s="10"/>
      <c r="E1" s="10"/>
      <c r="F1" s="10"/>
    </row>
    <row r="2" spans="1:6" s="2" customFormat="1" ht="18.75" x14ac:dyDescent="0.3">
      <c r="A2" s="10" t="s">
        <v>1</v>
      </c>
      <c r="B2" s="10"/>
      <c r="C2" s="10"/>
      <c r="D2" s="10"/>
      <c r="E2" s="10"/>
      <c r="F2" s="10"/>
    </row>
    <row r="3" spans="1:6" s="2" customFormat="1" ht="18.75" x14ac:dyDescent="0.3">
      <c r="A3" s="10" t="s">
        <v>42</v>
      </c>
      <c r="B3" s="10"/>
      <c r="C3" s="10"/>
      <c r="D3" s="10"/>
      <c r="E3" s="10"/>
      <c r="F3" s="10"/>
    </row>
    <row r="4" spans="1:6" s="2" customFormat="1" x14ac:dyDescent="0.25">
      <c r="B4" s="3"/>
    </row>
    <row r="5" spans="1:6" s="2" customFormat="1" ht="18.75" x14ac:dyDescent="0.3">
      <c r="A5" s="6" t="s">
        <v>2</v>
      </c>
      <c r="B5" s="3"/>
    </row>
    <row r="6" spans="1:6" x14ac:dyDescent="0.25">
      <c r="A6" s="2" t="s">
        <v>73</v>
      </c>
      <c r="B6" s="3">
        <v>24303.72</v>
      </c>
    </row>
    <row r="8" spans="1:6" x14ac:dyDescent="0.25">
      <c r="A8" s="2" t="s">
        <v>3</v>
      </c>
    </row>
    <row r="9" spans="1:6" s="4" customFormat="1" x14ac:dyDescent="0.25">
      <c r="A9" s="4" t="s">
        <v>43</v>
      </c>
      <c r="B9" s="5">
        <v>65.209999999999994</v>
      </c>
    </row>
    <row r="10" spans="1:6" s="4" customFormat="1" x14ac:dyDescent="0.25">
      <c r="A10" s="4" t="s">
        <v>44</v>
      </c>
      <c r="B10" s="5">
        <v>7305</v>
      </c>
    </row>
    <row r="11" spans="1:6" s="4" customFormat="1" x14ac:dyDescent="0.25">
      <c r="A11" s="4" t="s">
        <v>45</v>
      </c>
      <c r="B11" s="5">
        <v>5460</v>
      </c>
    </row>
    <row r="12" spans="1:6" s="4" customFormat="1" x14ac:dyDescent="0.25">
      <c r="A12" s="4" t="s">
        <v>46</v>
      </c>
      <c r="B12" s="5">
        <v>1010</v>
      </c>
    </row>
    <row r="13" spans="1:6" s="4" customFormat="1" x14ac:dyDescent="0.25">
      <c r="A13" s="4" t="s">
        <v>47</v>
      </c>
      <c r="B13" s="5">
        <v>30</v>
      </c>
    </row>
    <row r="14" spans="1:6" s="4" customFormat="1" x14ac:dyDescent="0.25">
      <c r="A14" s="4" t="s">
        <v>48</v>
      </c>
      <c r="B14" s="5">
        <v>294</v>
      </c>
    </row>
    <row r="15" spans="1:6" s="4" customFormat="1" x14ac:dyDescent="0.25">
      <c r="A15" s="4" t="s">
        <v>49</v>
      </c>
      <c r="B15" s="5">
        <v>1200</v>
      </c>
    </row>
    <row r="16" spans="1:6" s="4" customFormat="1" x14ac:dyDescent="0.25">
      <c r="A16" s="4" t="s">
        <v>50</v>
      </c>
      <c r="B16" s="5">
        <v>630</v>
      </c>
    </row>
    <row r="17" spans="1:2" s="4" customFormat="1" x14ac:dyDescent="0.25">
      <c r="A17" s="4" t="s">
        <v>51</v>
      </c>
      <c r="B17" s="5">
        <v>760</v>
      </c>
    </row>
    <row r="18" spans="1:2" s="4" customFormat="1" x14ac:dyDescent="0.25">
      <c r="A18" s="4" t="s">
        <v>4</v>
      </c>
      <c r="B18" s="5">
        <v>30050</v>
      </c>
    </row>
    <row r="21" spans="1:2" x14ac:dyDescent="0.25">
      <c r="A21" s="2" t="s">
        <v>5</v>
      </c>
      <c r="B21" s="3">
        <f>SUM(B9:B20)</f>
        <v>46804.21</v>
      </c>
    </row>
    <row r="23" spans="1:2" x14ac:dyDescent="0.25">
      <c r="A23" s="2" t="s">
        <v>52</v>
      </c>
      <c r="B23" s="3">
        <f>SUM(B6+B21)</f>
        <v>71107.929999999993</v>
      </c>
    </row>
    <row r="25" spans="1:2" x14ac:dyDescent="0.25">
      <c r="A25" s="2" t="s">
        <v>6</v>
      </c>
    </row>
    <row r="26" spans="1:2" s="4" customFormat="1" x14ac:dyDescent="0.25">
      <c r="A26" s="4" t="s">
        <v>44</v>
      </c>
      <c r="B26" s="5">
        <v>9902.93</v>
      </c>
    </row>
    <row r="27" spans="1:2" s="4" customFormat="1" x14ac:dyDescent="0.25">
      <c r="A27" s="4" t="s">
        <v>92</v>
      </c>
      <c r="B27" s="5">
        <v>446.55</v>
      </c>
    </row>
    <row r="28" spans="1:2" s="4" customFormat="1" x14ac:dyDescent="0.25">
      <c r="A28" s="4" t="s">
        <v>45</v>
      </c>
      <c r="B28" s="5">
        <v>2934.25</v>
      </c>
    </row>
    <row r="29" spans="1:2" s="4" customFormat="1" x14ac:dyDescent="0.25">
      <c r="A29" s="4" t="s">
        <v>46</v>
      </c>
      <c r="B29" s="5">
        <v>815.06</v>
      </c>
    </row>
    <row r="30" spans="1:2" s="4" customFormat="1" x14ac:dyDescent="0.25">
      <c r="A30" s="4" t="s">
        <v>48</v>
      </c>
      <c r="B30" s="5">
        <v>293.83</v>
      </c>
    </row>
    <row r="31" spans="1:2" s="4" customFormat="1" x14ac:dyDescent="0.25">
      <c r="A31" s="4" t="s">
        <v>49</v>
      </c>
      <c r="B31" s="5">
        <v>2157.39</v>
      </c>
    </row>
    <row r="32" spans="1:2" s="4" customFormat="1" x14ac:dyDescent="0.25">
      <c r="A32" s="4" t="s">
        <v>50</v>
      </c>
      <c r="B32" s="5">
        <v>563.70000000000005</v>
      </c>
    </row>
    <row r="33" spans="1:2" s="4" customFormat="1" x14ac:dyDescent="0.25">
      <c r="A33" s="4" t="s">
        <v>51</v>
      </c>
      <c r="B33" s="5">
        <v>840</v>
      </c>
    </row>
    <row r="34" spans="1:2" s="4" customFormat="1" x14ac:dyDescent="0.25">
      <c r="A34" s="4" t="s">
        <v>19</v>
      </c>
      <c r="B34" s="5">
        <v>15420</v>
      </c>
    </row>
    <row r="35" spans="1:2" s="4" customFormat="1" x14ac:dyDescent="0.25">
      <c r="A35" s="4" t="s">
        <v>56</v>
      </c>
      <c r="B35" s="5">
        <v>1580</v>
      </c>
    </row>
    <row r="36" spans="1:2" s="4" customFormat="1" x14ac:dyDescent="0.25">
      <c r="A36" s="4" t="s">
        <v>55</v>
      </c>
      <c r="B36" s="5">
        <v>203.33</v>
      </c>
    </row>
    <row r="37" spans="1:2" s="4" customFormat="1" x14ac:dyDescent="0.25">
      <c r="A37" s="4" t="s">
        <v>8</v>
      </c>
      <c r="B37" s="5">
        <v>139.16</v>
      </c>
    </row>
    <row r="38" spans="1:2" s="4" customFormat="1" x14ac:dyDescent="0.25">
      <c r="A38" s="4" t="s">
        <v>9</v>
      </c>
      <c r="B38" s="5">
        <v>440</v>
      </c>
    </row>
    <row r="39" spans="1:2" s="4" customFormat="1" x14ac:dyDescent="0.25">
      <c r="A39" s="4" t="s">
        <v>53</v>
      </c>
      <c r="B39" s="5">
        <v>2190.8000000000002</v>
      </c>
    </row>
    <row r="40" spans="1:2" s="4" customFormat="1" x14ac:dyDescent="0.25">
      <c r="A40" s="4" t="s">
        <v>54</v>
      </c>
      <c r="B40" s="5">
        <v>1974.69</v>
      </c>
    </row>
    <row r="41" spans="1:2" s="4" customFormat="1" x14ac:dyDescent="0.25">
      <c r="A41" s="4" t="s">
        <v>10</v>
      </c>
      <c r="B41" s="5">
        <v>725</v>
      </c>
    </row>
    <row r="42" spans="1:2" s="4" customFormat="1" x14ac:dyDescent="0.25">
      <c r="A42" s="4" t="s">
        <v>11</v>
      </c>
      <c r="B42" s="5">
        <v>844.47</v>
      </c>
    </row>
    <row r="43" spans="1:2" s="4" customFormat="1" x14ac:dyDescent="0.25">
      <c r="A43" s="4" t="s">
        <v>12</v>
      </c>
      <c r="B43" s="5">
        <v>175</v>
      </c>
    </row>
    <row r="44" spans="1:2" s="4" customFormat="1" x14ac:dyDescent="0.25">
      <c r="A44" s="4" t="s">
        <v>13</v>
      </c>
      <c r="B44" s="5">
        <v>76</v>
      </c>
    </row>
    <row r="45" spans="1:2" s="4" customFormat="1" x14ac:dyDescent="0.25">
      <c r="A45" s="4" t="s">
        <v>14</v>
      </c>
      <c r="B45" s="5">
        <v>733.64</v>
      </c>
    </row>
    <row r="46" spans="1:2" s="4" customFormat="1" x14ac:dyDescent="0.25">
      <c r="A46" s="4" t="s">
        <v>15</v>
      </c>
      <c r="B46" s="5">
        <v>610</v>
      </c>
    </row>
    <row r="47" spans="1:2" s="4" customFormat="1" x14ac:dyDescent="0.25">
      <c r="A47" s="4" t="s">
        <v>16</v>
      </c>
      <c r="B47" s="5">
        <v>1576.96</v>
      </c>
    </row>
    <row r="48" spans="1:2" s="4" customFormat="1" x14ac:dyDescent="0.25">
      <c r="A48" s="4" t="s">
        <v>17</v>
      </c>
      <c r="B48" s="5">
        <v>200</v>
      </c>
    </row>
    <row r="49" spans="1:2" s="4" customFormat="1" x14ac:dyDescent="0.25">
      <c r="A49" s="4" t="s">
        <v>18</v>
      </c>
      <c r="B49" s="5">
        <v>318.70999999999998</v>
      </c>
    </row>
    <row r="50" spans="1:2" s="4" customFormat="1" x14ac:dyDescent="0.25">
      <c r="B50" s="5"/>
    </row>
    <row r="51" spans="1:2" x14ac:dyDescent="0.25">
      <c r="A51" s="2" t="s">
        <v>20</v>
      </c>
      <c r="B51" s="3">
        <f>SUM(B26:B49)</f>
        <v>45161.470000000008</v>
      </c>
    </row>
    <row r="53" spans="1:2" x14ac:dyDescent="0.25">
      <c r="A53" s="2" t="s">
        <v>21</v>
      </c>
      <c r="B53" s="3">
        <f>SUM(B23-B51)</f>
        <v>25946.459999999985</v>
      </c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ht="18.75" x14ac:dyDescent="0.3">
      <c r="A58" s="6" t="s">
        <v>22</v>
      </c>
      <c r="B58" s="3"/>
    </row>
    <row r="59" spans="1:2" ht="18.75" x14ac:dyDescent="0.3">
      <c r="A59" s="6"/>
      <c r="B59" s="3"/>
    </row>
    <row r="60" spans="1:2" ht="18.75" x14ac:dyDescent="0.3">
      <c r="A60" s="6" t="s">
        <v>3</v>
      </c>
      <c r="B60" s="3"/>
    </row>
    <row r="61" spans="1:2" ht="18.75" x14ac:dyDescent="0.3">
      <c r="A61" s="6"/>
      <c r="B61" s="3"/>
    </row>
    <row r="62" spans="1:2" ht="15.75" x14ac:dyDescent="0.25">
      <c r="A62" s="7" t="s">
        <v>61</v>
      </c>
      <c r="B62" s="3"/>
    </row>
    <row r="63" spans="1:2" s="2" customFormat="1" x14ac:dyDescent="0.25">
      <c r="A63" s="2" t="s">
        <v>72</v>
      </c>
      <c r="B63" s="3">
        <v>28665.26</v>
      </c>
    </row>
    <row r="65" spans="1:2" x14ac:dyDescent="0.25">
      <c r="A65" s="2" t="s">
        <v>62</v>
      </c>
    </row>
    <row r="66" spans="1:2" s="4" customFormat="1" x14ac:dyDescent="0.25">
      <c r="A66" s="4" t="s">
        <v>57</v>
      </c>
      <c r="B66" s="5">
        <v>15</v>
      </c>
    </row>
    <row r="67" spans="1:2" s="4" customFormat="1" x14ac:dyDescent="0.25">
      <c r="A67" s="4" t="s">
        <v>58</v>
      </c>
      <c r="B67" s="5">
        <v>500</v>
      </c>
    </row>
    <row r="68" spans="1:2" s="4" customFormat="1" x14ac:dyDescent="0.25">
      <c r="A68" s="4" t="s">
        <v>59</v>
      </c>
      <c r="B68" s="5">
        <v>24275</v>
      </c>
    </row>
    <row r="69" spans="1:2" s="4" customFormat="1" x14ac:dyDescent="0.25">
      <c r="B69" s="5"/>
    </row>
    <row r="70" spans="1:2" s="2" customFormat="1" x14ac:dyDescent="0.25">
      <c r="A70" s="2" t="s">
        <v>63</v>
      </c>
      <c r="B70" s="3">
        <f>SUM(B66:B69)</f>
        <v>24790</v>
      </c>
    </row>
    <row r="71" spans="1:2" s="4" customFormat="1" x14ac:dyDescent="0.25">
      <c r="B71" s="5"/>
    </row>
    <row r="72" spans="1:2" s="2" customFormat="1" x14ac:dyDescent="0.25">
      <c r="A72" s="2" t="s">
        <v>94</v>
      </c>
      <c r="B72" s="3">
        <f>SUM(B70+B63)</f>
        <v>53455.259999999995</v>
      </c>
    </row>
    <row r="73" spans="1:2" s="4" customFormat="1" x14ac:dyDescent="0.25">
      <c r="B73" s="5"/>
    </row>
    <row r="74" spans="1:2" s="7" customFormat="1" ht="15.75" x14ac:dyDescent="0.25">
      <c r="A74" s="7" t="s">
        <v>60</v>
      </c>
      <c r="B74" s="8"/>
    </row>
    <row r="75" spans="1:2" s="2" customFormat="1" x14ac:dyDescent="0.25">
      <c r="A75" s="2" t="s">
        <v>93</v>
      </c>
      <c r="B75" s="3">
        <v>0</v>
      </c>
    </row>
    <row r="76" spans="1:2" s="2" customFormat="1" x14ac:dyDescent="0.25">
      <c r="B76" s="3"/>
    </row>
    <row r="77" spans="1:2" s="2" customFormat="1" x14ac:dyDescent="0.25">
      <c r="A77" s="2" t="s">
        <v>3</v>
      </c>
      <c r="B77" s="3">
        <v>16619.82</v>
      </c>
    </row>
    <row r="78" spans="1:2" s="2" customFormat="1" x14ac:dyDescent="0.25">
      <c r="B78" s="3"/>
    </row>
    <row r="79" spans="1:2" s="2" customFormat="1" x14ac:dyDescent="0.25">
      <c r="A79" s="2" t="s">
        <v>64</v>
      </c>
      <c r="B79" s="3">
        <f>B77</f>
        <v>16619.82</v>
      </c>
    </row>
    <row r="80" spans="1:2" s="4" customFormat="1" x14ac:dyDescent="0.25">
      <c r="B80" s="5"/>
    </row>
    <row r="81" spans="1:2" s="2" customFormat="1" x14ac:dyDescent="0.25">
      <c r="A81" s="2" t="s">
        <v>95</v>
      </c>
      <c r="B81" s="3">
        <f>SUM(B75+B79)</f>
        <v>16619.82</v>
      </c>
    </row>
    <row r="83" spans="1:2" s="2" customFormat="1" x14ac:dyDescent="0.25">
      <c r="A83" s="2" t="s">
        <v>65</v>
      </c>
      <c r="B83" s="3">
        <f>(B72 + B81)</f>
        <v>70075.079999999987</v>
      </c>
    </row>
    <row r="84" spans="1:2" s="2" customFormat="1" x14ac:dyDescent="0.25">
      <c r="B84" s="3"/>
    </row>
    <row r="85" spans="1:2" s="6" customFormat="1" ht="18.75" x14ac:dyDescent="0.3">
      <c r="A85" s="6" t="s">
        <v>6</v>
      </c>
      <c r="B85" s="9"/>
    </row>
    <row r="86" spans="1:2" s="2" customFormat="1" x14ac:dyDescent="0.25">
      <c r="B86" s="3"/>
    </row>
    <row r="87" spans="1:2" s="2" customFormat="1" x14ac:dyDescent="0.25">
      <c r="A87" s="2" t="s">
        <v>67</v>
      </c>
      <c r="B87" s="3"/>
    </row>
    <row r="88" spans="1:2" s="4" customFormat="1" x14ac:dyDescent="0.25">
      <c r="A88" s="4" t="s">
        <v>23</v>
      </c>
      <c r="B88" s="5">
        <v>1000</v>
      </c>
    </row>
    <row r="89" spans="1:2" s="4" customFormat="1" x14ac:dyDescent="0.25">
      <c r="A89" s="4" t="s">
        <v>24</v>
      </c>
      <c r="B89" s="5">
        <v>1500</v>
      </c>
    </row>
    <row r="90" spans="1:2" s="4" customFormat="1" x14ac:dyDescent="0.25">
      <c r="A90" s="4" t="s">
        <v>25</v>
      </c>
      <c r="B90" s="5">
        <v>2500</v>
      </c>
    </row>
    <row r="91" spans="1:2" s="4" customFormat="1" x14ac:dyDescent="0.25">
      <c r="A91" s="4" t="s">
        <v>66</v>
      </c>
      <c r="B91" s="5">
        <v>2000</v>
      </c>
    </row>
    <row r="92" spans="1:2" s="4" customFormat="1" x14ac:dyDescent="0.25">
      <c r="A92" s="4" t="s">
        <v>96</v>
      </c>
      <c r="B92" s="5">
        <v>910.64</v>
      </c>
    </row>
    <row r="93" spans="1:2" s="4" customFormat="1" x14ac:dyDescent="0.25">
      <c r="A93" s="4" t="s">
        <v>26</v>
      </c>
      <c r="B93" s="5">
        <v>726.18</v>
      </c>
    </row>
    <row r="94" spans="1:2" s="4" customFormat="1" x14ac:dyDescent="0.25">
      <c r="A94" s="4" t="s">
        <v>27</v>
      </c>
      <c r="B94" s="5">
        <v>755.24</v>
      </c>
    </row>
    <row r="95" spans="1:2" s="4" customFormat="1" x14ac:dyDescent="0.25">
      <c r="A95" s="4" t="s">
        <v>28</v>
      </c>
      <c r="B95" s="5">
        <v>995</v>
      </c>
    </row>
    <row r="96" spans="1:2" s="4" customFormat="1" x14ac:dyDescent="0.25">
      <c r="A96" s="4" t="s">
        <v>29</v>
      </c>
      <c r="B96" s="5">
        <v>404.47</v>
      </c>
    </row>
    <row r="97" spans="1:12" s="4" customFormat="1" x14ac:dyDescent="0.25">
      <c r="A97" s="4" t="s">
        <v>30</v>
      </c>
      <c r="B97" s="5">
        <v>775</v>
      </c>
      <c r="L97" s="4" t="s">
        <v>33</v>
      </c>
    </row>
    <row r="98" spans="1:12" s="4" customFormat="1" x14ac:dyDescent="0.25">
      <c r="A98" s="4" t="s">
        <v>31</v>
      </c>
      <c r="B98" s="5">
        <v>5077.97</v>
      </c>
    </row>
    <row r="99" spans="1:12" s="4" customFormat="1" x14ac:dyDescent="0.25">
      <c r="A99" s="4" t="s">
        <v>68</v>
      </c>
      <c r="B99" s="5">
        <v>3570</v>
      </c>
    </row>
    <row r="100" spans="1:12" s="4" customFormat="1" x14ac:dyDescent="0.25">
      <c r="B100" s="5"/>
    </row>
    <row r="101" spans="1:12" s="2" customFormat="1" x14ac:dyDescent="0.25">
      <c r="A101" s="2" t="s">
        <v>69</v>
      </c>
      <c r="B101" s="3">
        <f>SUM(B88:B100)</f>
        <v>20214.5</v>
      </c>
    </row>
    <row r="102" spans="1:12" s="2" customFormat="1" x14ac:dyDescent="0.25">
      <c r="B102" s="3"/>
    </row>
    <row r="103" spans="1:12" s="2" customFormat="1" x14ac:dyDescent="0.25">
      <c r="A103" s="2" t="s">
        <v>70</v>
      </c>
      <c r="B103" s="3">
        <v>13221.78</v>
      </c>
    </row>
    <row r="104" spans="1:12" s="2" customFormat="1" x14ac:dyDescent="0.25">
      <c r="B104" s="3"/>
    </row>
    <row r="105" spans="1:12" s="2" customFormat="1" x14ac:dyDescent="0.25">
      <c r="A105" s="2" t="s">
        <v>71</v>
      </c>
      <c r="B105" s="3">
        <f>(B101+B103)</f>
        <v>33436.28</v>
      </c>
    </row>
    <row r="106" spans="1:12" s="2" customFormat="1" x14ac:dyDescent="0.25">
      <c r="B106" s="3"/>
    </row>
    <row r="107" spans="1:12" s="2" customFormat="1" x14ac:dyDescent="0.25">
      <c r="A107" s="2" t="s">
        <v>83</v>
      </c>
      <c r="B107" s="3">
        <f>SUM(B72-B101)</f>
        <v>33240.759999999995</v>
      </c>
    </row>
    <row r="108" spans="1:12" s="2" customFormat="1" x14ac:dyDescent="0.25">
      <c r="A108" s="2" t="s">
        <v>84</v>
      </c>
      <c r="B108" s="3">
        <f>SUM(B81-B103)</f>
        <v>3398.0399999999991</v>
      </c>
    </row>
    <row r="109" spans="1:12" s="2" customFormat="1" x14ac:dyDescent="0.25">
      <c r="A109" s="2" t="s">
        <v>32</v>
      </c>
      <c r="B109" s="3">
        <f>SUM(B83-B105)</f>
        <v>36638.799999999988</v>
      </c>
    </row>
    <row r="110" spans="1:12" s="2" customFormat="1" x14ac:dyDescent="0.25">
      <c r="B110" s="3"/>
    </row>
    <row r="111" spans="1:12" s="2" customFormat="1" x14ac:dyDescent="0.25">
      <c r="B111" s="3"/>
    </row>
    <row r="112" spans="1:12" s="2" customFormat="1" x14ac:dyDescent="0.25">
      <c r="B112" s="3"/>
    </row>
    <row r="114" spans="1:2" s="2" customFormat="1" ht="18.75" x14ac:dyDescent="0.3">
      <c r="A114" s="6" t="s">
        <v>40</v>
      </c>
      <c r="B114" s="3"/>
    </row>
    <row r="115" spans="1:2" s="2" customFormat="1" ht="18.75" x14ac:dyDescent="0.3">
      <c r="A115" s="6"/>
      <c r="B115" s="3"/>
    </row>
    <row r="116" spans="1:2" s="2" customFormat="1" ht="18.75" x14ac:dyDescent="0.3">
      <c r="A116" s="6" t="s">
        <v>3</v>
      </c>
      <c r="B116" s="3"/>
    </row>
    <row r="117" spans="1:2" s="2" customFormat="1" ht="18.75" x14ac:dyDescent="0.3">
      <c r="A117" s="6"/>
      <c r="B117" s="3"/>
    </row>
    <row r="118" spans="1:2" s="7" customFormat="1" ht="15.75" x14ac:dyDescent="0.25">
      <c r="A118" s="7" t="s">
        <v>61</v>
      </c>
      <c r="B118" s="8"/>
    </row>
    <row r="119" spans="1:2" s="2" customFormat="1" x14ac:dyDescent="0.25">
      <c r="A119" s="2" t="s">
        <v>74</v>
      </c>
      <c r="B119" s="3">
        <v>50641.82</v>
      </c>
    </row>
    <row r="121" spans="1:2" s="2" customFormat="1" x14ac:dyDescent="0.25">
      <c r="A121" s="2" t="s">
        <v>3</v>
      </c>
      <c r="B121" s="3"/>
    </row>
    <row r="122" spans="1:2" s="4" customFormat="1" x14ac:dyDescent="0.25">
      <c r="A122" s="4" t="s">
        <v>75</v>
      </c>
      <c r="B122" s="5">
        <v>50</v>
      </c>
    </row>
    <row r="123" spans="1:2" s="4" customFormat="1" x14ac:dyDescent="0.25">
      <c r="A123" s="4" t="s">
        <v>76</v>
      </c>
      <c r="B123" s="5">
        <v>1108.9000000000001</v>
      </c>
    </row>
    <row r="124" spans="1:2" s="4" customFormat="1" x14ac:dyDescent="0.25">
      <c r="A124" s="4" t="s">
        <v>77</v>
      </c>
      <c r="B124" s="5">
        <v>1000</v>
      </c>
    </row>
    <row r="125" spans="1:2" s="2" customFormat="1" x14ac:dyDescent="0.25">
      <c r="B125" s="3"/>
    </row>
    <row r="126" spans="1:2" s="2" customFormat="1" x14ac:dyDescent="0.25">
      <c r="A126" s="2" t="s">
        <v>63</v>
      </c>
      <c r="B126" s="3">
        <f>SUM(B122:B125)</f>
        <v>2158.9</v>
      </c>
    </row>
    <row r="127" spans="1:2" s="2" customFormat="1" x14ac:dyDescent="0.25">
      <c r="B127" s="3"/>
    </row>
    <row r="128" spans="1:2" s="2" customFormat="1" x14ac:dyDescent="0.25">
      <c r="A128" s="2" t="s">
        <v>78</v>
      </c>
      <c r="B128" s="3">
        <f>SUM(B119+B126)</f>
        <v>52800.72</v>
      </c>
    </row>
    <row r="129" spans="1:2" s="2" customFormat="1" x14ac:dyDescent="0.25">
      <c r="B129" s="3"/>
    </row>
    <row r="130" spans="1:2" s="7" customFormat="1" ht="15.75" x14ac:dyDescent="0.25">
      <c r="A130" s="7" t="s">
        <v>60</v>
      </c>
      <c r="B130" s="8"/>
    </row>
    <row r="131" spans="1:2" s="2" customFormat="1" x14ac:dyDescent="0.25">
      <c r="A131" s="2" t="s">
        <v>79</v>
      </c>
      <c r="B131" s="3">
        <v>0</v>
      </c>
    </row>
    <row r="132" spans="1:2" s="2" customFormat="1" x14ac:dyDescent="0.25">
      <c r="B132" s="3"/>
    </row>
    <row r="133" spans="1:2" s="2" customFormat="1" x14ac:dyDescent="0.25">
      <c r="A133" s="2" t="s">
        <v>3</v>
      </c>
      <c r="B133" s="3"/>
    </row>
    <row r="134" spans="1:2" s="2" customFormat="1" x14ac:dyDescent="0.25">
      <c r="A134" s="2" t="s">
        <v>80</v>
      </c>
      <c r="B134" s="3">
        <v>3500</v>
      </c>
    </row>
    <row r="135" spans="1:2" s="2" customFormat="1" x14ac:dyDescent="0.25">
      <c r="B135" s="3"/>
    </row>
    <row r="136" spans="1:2" s="2" customFormat="1" x14ac:dyDescent="0.25">
      <c r="A136" s="2" t="s">
        <v>81</v>
      </c>
      <c r="B136" s="3">
        <f>SUM(B131+B134)</f>
        <v>3500</v>
      </c>
    </row>
    <row r="137" spans="1:2" s="2" customFormat="1" x14ac:dyDescent="0.25">
      <c r="B137" s="3"/>
    </row>
    <row r="138" spans="1:2" s="2" customFormat="1" x14ac:dyDescent="0.25">
      <c r="A138" s="2" t="s">
        <v>82</v>
      </c>
      <c r="B138" s="3">
        <f>SUM(B128+B136)</f>
        <v>56300.72</v>
      </c>
    </row>
    <row r="139" spans="1:2" s="2" customFormat="1" x14ac:dyDescent="0.25">
      <c r="B139" s="3"/>
    </row>
    <row r="140" spans="1:2" s="2" customFormat="1" x14ac:dyDescent="0.25">
      <c r="B140" s="3"/>
    </row>
    <row r="141" spans="1:2" s="6" customFormat="1" ht="18.75" x14ac:dyDescent="0.3">
      <c r="A141" s="6" t="s">
        <v>6</v>
      </c>
      <c r="B141" s="9"/>
    </row>
    <row r="143" spans="1:2" s="2" customFormat="1" x14ac:dyDescent="0.25">
      <c r="A143" s="2" t="s">
        <v>67</v>
      </c>
      <c r="B143" s="3"/>
    </row>
    <row r="144" spans="1:2" s="4" customFormat="1" x14ac:dyDescent="0.25">
      <c r="A144" s="4" t="s">
        <v>85</v>
      </c>
      <c r="B144" s="5">
        <v>24275</v>
      </c>
    </row>
    <row r="145" spans="1:2" s="4" customFormat="1" x14ac:dyDescent="0.25">
      <c r="A145" s="4" t="s">
        <v>86</v>
      </c>
      <c r="B145" s="5">
        <v>25</v>
      </c>
    </row>
    <row r="147" spans="1:2" s="2" customFormat="1" x14ac:dyDescent="0.25">
      <c r="A147" s="2" t="s">
        <v>87</v>
      </c>
      <c r="B147" s="3">
        <f>SUM(B144:B146)</f>
        <v>24300</v>
      </c>
    </row>
    <row r="149" spans="1:2" x14ac:dyDescent="0.25">
      <c r="A149" t="s">
        <v>88</v>
      </c>
      <c r="B149" s="1">
        <v>0</v>
      </c>
    </row>
    <row r="150" spans="1:2" x14ac:dyDescent="0.25">
      <c r="A150" t="s">
        <v>33</v>
      </c>
    </row>
    <row r="151" spans="1:2" s="2" customFormat="1" x14ac:dyDescent="0.25">
      <c r="A151" s="2" t="s">
        <v>89</v>
      </c>
      <c r="B151" s="3">
        <f>B149</f>
        <v>0</v>
      </c>
    </row>
    <row r="153" spans="1:2" s="2" customFormat="1" x14ac:dyDescent="0.25">
      <c r="A153" s="2" t="s">
        <v>91</v>
      </c>
      <c r="B153" s="3">
        <f>SUM(B147+B151)</f>
        <v>24300</v>
      </c>
    </row>
    <row r="156" spans="1:2" s="2" customFormat="1" x14ac:dyDescent="0.25">
      <c r="A156" s="2" t="s">
        <v>83</v>
      </c>
      <c r="B156" s="3">
        <f>SUM(B128-B147)</f>
        <v>28500.720000000001</v>
      </c>
    </row>
    <row r="157" spans="1:2" s="2" customFormat="1" x14ac:dyDescent="0.25">
      <c r="A157" s="2" t="s">
        <v>84</v>
      </c>
      <c r="B157" s="3">
        <f>SUM(B136-B151)</f>
        <v>3500</v>
      </c>
    </row>
    <row r="158" spans="1:2" s="2" customFormat="1" x14ac:dyDescent="0.25">
      <c r="A158" s="2" t="s">
        <v>90</v>
      </c>
      <c r="B158" s="3">
        <f>SUM(B138-B153)</f>
        <v>32000.720000000001</v>
      </c>
    </row>
    <row r="159" spans="1:2" s="2" customFormat="1" x14ac:dyDescent="0.25">
      <c r="B159" s="3"/>
    </row>
    <row r="160" spans="1:2" s="2" customFormat="1" x14ac:dyDescent="0.25">
      <c r="B160" s="3"/>
    </row>
    <row r="161" spans="1:3" s="2" customFormat="1" ht="18.75" x14ac:dyDescent="0.3">
      <c r="A161" s="6" t="s">
        <v>34</v>
      </c>
      <c r="B161" s="3"/>
    </row>
    <row r="162" spans="1:3" s="2" customFormat="1" ht="18.75" x14ac:dyDescent="0.3">
      <c r="A162" s="6"/>
      <c r="B162" s="3"/>
    </row>
    <row r="163" spans="1:3" s="2" customFormat="1" x14ac:dyDescent="0.25">
      <c r="A163" s="2" t="s">
        <v>3</v>
      </c>
      <c r="B163" s="3"/>
    </row>
    <row r="164" spans="1:3" s="4" customFormat="1" x14ac:dyDescent="0.25">
      <c r="A164" s="4" t="s">
        <v>35</v>
      </c>
      <c r="B164" s="5">
        <f>B21</f>
        <v>46804.21</v>
      </c>
    </row>
    <row r="165" spans="1:3" s="4" customFormat="1" x14ac:dyDescent="0.25">
      <c r="A165" s="4" t="s">
        <v>7</v>
      </c>
      <c r="B165" s="5">
        <f>SUM(B70+B79-24275)</f>
        <v>17134.82</v>
      </c>
      <c r="C165" s="4" t="s">
        <v>98</v>
      </c>
    </row>
    <row r="166" spans="1:3" s="4" customFormat="1" x14ac:dyDescent="0.25">
      <c r="A166" s="4" t="s">
        <v>36</v>
      </c>
      <c r="B166" s="5">
        <f>SUM(B126+B136-50)</f>
        <v>5608.9</v>
      </c>
      <c r="C166" s="4" t="s">
        <v>97</v>
      </c>
    </row>
    <row r="167" spans="1:3" s="2" customFormat="1" x14ac:dyDescent="0.25">
      <c r="A167" s="2" t="s">
        <v>41</v>
      </c>
      <c r="B167" s="3">
        <f>SUM(B164:B166)</f>
        <v>69547.929999999993</v>
      </c>
    </row>
    <row r="168" spans="1:3" s="4" customFormat="1" x14ac:dyDescent="0.25">
      <c r="A168" s="4" t="s">
        <v>99</v>
      </c>
      <c r="B168" s="5"/>
    </row>
    <row r="169" spans="1:3" s="4" customFormat="1" x14ac:dyDescent="0.25">
      <c r="A169" s="4" t="s">
        <v>100</v>
      </c>
      <c r="B169" s="5"/>
    </row>
    <row r="170" spans="1:3" s="2" customFormat="1" x14ac:dyDescent="0.25">
      <c r="B170" s="3"/>
    </row>
    <row r="171" spans="1:3" s="2" customFormat="1" x14ac:dyDescent="0.25">
      <c r="A171" s="2" t="s">
        <v>6</v>
      </c>
      <c r="B171" s="3"/>
    </row>
    <row r="172" spans="1:3" s="4" customFormat="1" x14ac:dyDescent="0.25">
      <c r="A172" s="4" t="s">
        <v>35</v>
      </c>
      <c r="B172" s="5">
        <f>B51</f>
        <v>45161.470000000008</v>
      </c>
    </row>
    <row r="173" spans="1:3" s="4" customFormat="1" x14ac:dyDescent="0.25">
      <c r="A173" s="4" t="s">
        <v>7</v>
      </c>
      <c r="B173" s="5">
        <f>B105</f>
        <v>33436.28</v>
      </c>
    </row>
    <row r="174" spans="1:3" x14ac:dyDescent="0.25">
      <c r="A174" s="2" t="s">
        <v>39</v>
      </c>
      <c r="B174" s="3">
        <f>SUM(B172:B173)</f>
        <v>78597.75</v>
      </c>
    </row>
    <row r="176" spans="1:3" s="2" customFormat="1" x14ac:dyDescent="0.25">
      <c r="A176" s="2" t="s">
        <v>38</v>
      </c>
      <c r="B176" s="3"/>
    </row>
    <row r="177" spans="1:2" x14ac:dyDescent="0.25">
      <c r="A177" t="s">
        <v>35</v>
      </c>
      <c r="B177" s="1">
        <f>B53</f>
        <v>25946.459999999985</v>
      </c>
    </row>
    <row r="178" spans="1:2" x14ac:dyDescent="0.25">
      <c r="A178" t="s">
        <v>7</v>
      </c>
      <c r="B178" s="1">
        <f>B109</f>
        <v>36638.799999999988</v>
      </c>
    </row>
    <row r="179" spans="1:2" x14ac:dyDescent="0.25">
      <c r="A179" t="s">
        <v>36</v>
      </c>
      <c r="B179" s="1">
        <f>B158</f>
        <v>32000.720000000001</v>
      </c>
    </row>
    <row r="180" spans="1:2" s="2" customFormat="1" x14ac:dyDescent="0.25">
      <c r="A180" s="2" t="s">
        <v>37</v>
      </c>
      <c r="B180" s="3">
        <f>SUM(B177:B179)</f>
        <v>94585.979999999981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2018-05-11T01:22:15Z</cp:lastPrinted>
  <dcterms:created xsi:type="dcterms:W3CDTF">2017-06-29T16:19:46Z</dcterms:created>
  <dcterms:modified xsi:type="dcterms:W3CDTF">2018-05-11T01:22:38Z</dcterms:modified>
</cp:coreProperties>
</file>