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4" i="1" l="1"/>
  <c r="N24" i="1"/>
  <c r="P24" i="1" s="1"/>
  <c r="H54" i="1" l="1"/>
  <c r="B54" i="1" l="1"/>
  <c r="F54" i="1"/>
  <c r="G54" i="1"/>
  <c r="J44" i="1"/>
  <c r="I44" i="1"/>
  <c r="H44" i="1"/>
  <c r="F44" i="1"/>
  <c r="G44" i="1"/>
  <c r="C44" i="1" l="1"/>
  <c r="B44" i="1" l="1"/>
  <c r="M44" i="1" l="1"/>
  <c r="M54" i="1" l="1"/>
  <c r="L54" i="1"/>
  <c r="K54" i="1"/>
  <c r="L44" i="1"/>
  <c r="K44" i="1"/>
  <c r="I54" i="1" l="1"/>
  <c r="E54" i="1"/>
  <c r="D54" i="1"/>
  <c r="C54" i="1"/>
  <c r="M35" i="1"/>
  <c r="L35" i="1"/>
  <c r="K35" i="1"/>
  <c r="J35" i="1"/>
  <c r="I35" i="1"/>
  <c r="H35" i="1"/>
  <c r="G35" i="1"/>
  <c r="F35" i="1"/>
  <c r="E35" i="1"/>
  <c r="D35" i="1"/>
  <c r="C35" i="1"/>
  <c r="B35" i="1"/>
  <c r="E44" i="1"/>
  <c r="D44" i="1"/>
  <c r="M7" i="1" l="1"/>
  <c r="L7" i="1" l="1"/>
  <c r="K7" i="1"/>
  <c r="J7" i="1" l="1"/>
  <c r="I7" i="1"/>
  <c r="H7" i="1" l="1"/>
  <c r="G7" i="1" l="1"/>
  <c r="F7" i="1"/>
  <c r="E7" i="1"/>
  <c r="D7" i="1"/>
  <c r="C7" i="1"/>
  <c r="B7" i="1"/>
  <c r="B57" i="1" s="1"/>
  <c r="M31" i="1"/>
  <c r="M58" i="1" s="1"/>
  <c r="L31" i="1"/>
  <c r="L58" i="1" s="1"/>
  <c r="K31" i="1"/>
  <c r="K58" i="1" s="1"/>
  <c r="J58" i="1"/>
  <c r="I31" i="1"/>
  <c r="I58" i="1" s="1"/>
  <c r="H58" i="1"/>
  <c r="G58" i="1" l="1"/>
  <c r="F31" i="1"/>
  <c r="F58" i="1" s="1"/>
  <c r="E31" i="1"/>
  <c r="E58" i="1" s="1"/>
  <c r="D31" i="1"/>
  <c r="D58" i="1" s="1"/>
  <c r="C31" i="1"/>
  <c r="C58" i="1" s="1"/>
  <c r="B31" i="1"/>
  <c r="B58" i="1" s="1"/>
  <c r="N58" i="1" l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O26" i="1" l="1"/>
  <c r="M26" i="1"/>
  <c r="M59" i="1" s="1"/>
  <c r="L26" i="1"/>
  <c r="L59" i="1" s="1"/>
  <c r="K26" i="1"/>
  <c r="K59" i="1" s="1"/>
  <c r="J26" i="1"/>
  <c r="J59" i="1" s="1"/>
  <c r="I26" i="1"/>
  <c r="I59" i="1" s="1"/>
  <c r="H26" i="1"/>
  <c r="H59" i="1" s="1"/>
  <c r="G26" i="1"/>
  <c r="G59" i="1" s="1"/>
  <c r="F26" i="1"/>
  <c r="F59" i="1" s="1"/>
  <c r="E26" i="1"/>
  <c r="E59" i="1" s="1"/>
  <c r="D26" i="1"/>
  <c r="D59" i="1" s="1"/>
  <c r="C26" i="1"/>
  <c r="C59" i="1" s="1"/>
  <c r="P26" i="1" l="1"/>
  <c r="N26" i="1"/>
  <c r="B26" i="1"/>
  <c r="B59" i="1" s="1"/>
  <c r="B60" i="1" l="1"/>
  <c r="C57" i="1" s="1"/>
  <c r="C60" i="1" s="1"/>
  <c r="D57" i="1" s="1"/>
  <c r="D60" i="1" s="1"/>
  <c r="E57" i="1" s="1"/>
  <c r="E60" i="1" s="1"/>
  <c r="F57" i="1" s="1"/>
  <c r="F60" i="1" s="1"/>
  <c r="G57" i="1" s="1"/>
  <c r="G60" i="1" s="1"/>
  <c r="H57" i="1" s="1"/>
  <c r="H60" i="1" s="1"/>
  <c r="I57" i="1" s="1"/>
  <c r="I60" i="1" s="1"/>
  <c r="J57" i="1" s="1"/>
  <c r="J60" i="1" s="1"/>
  <c r="K57" i="1" s="1"/>
  <c r="K60" i="1" s="1"/>
  <c r="L57" i="1" s="1"/>
  <c r="L60" i="1" s="1"/>
  <c r="M57" i="1" s="1"/>
  <c r="M60" i="1" s="1"/>
  <c r="N59" i="1"/>
</calcChain>
</file>

<file path=xl/sharedStrings.xml><?xml version="1.0" encoding="utf-8"?>
<sst xmlns="http://schemas.openxmlformats.org/spreadsheetml/2006/main" count="68" uniqueCount="61">
  <si>
    <t>The Links Incorporated, Detroit Chapter</t>
  </si>
  <si>
    <t>May</t>
  </si>
  <si>
    <t>June</t>
  </si>
  <si>
    <t>July</t>
  </si>
  <si>
    <t>August</t>
  </si>
  <si>
    <t>September</t>
  </si>
  <si>
    <t>Chapter Meals</t>
  </si>
  <si>
    <t>Advertisements</t>
  </si>
  <si>
    <t>Amenities/Hospitaliites/Bereavement</t>
  </si>
  <si>
    <t>Bonding</t>
  </si>
  <si>
    <t>Delegates (2) National Assembly</t>
  </si>
  <si>
    <t>Delegates (2) Central Area Conference</t>
  </si>
  <si>
    <t>Audit/Tax Prep</t>
  </si>
  <si>
    <t>Photographer, Chapter Photo</t>
  </si>
  <si>
    <t>P.O. Box renewal</t>
  </si>
  <si>
    <t>President's Expenses/Meetings</t>
  </si>
  <si>
    <t>Website Maintenance</t>
  </si>
  <si>
    <t>New Member Orientation</t>
  </si>
  <si>
    <t>President and Sisterhood Awards</t>
  </si>
  <si>
    <t>Office Supplies/Copies/Postage/Misc.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</si>
  <si>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</si>
  <si>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</si>
  <si>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</si>
  <si>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</si>
  <si>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</si>
  <si>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</si>
  <si>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</si>
  <si>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</si>
  <si>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</si>
  <si>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</si>
  <si>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</si>
  <si>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</si>
  <si>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</si>
  <si>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</si>
  <si>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Chapter Recognition Award - Outgoing Pres</t>
  </si>
  <si>
    <t xml:space="preserve">     Total Budgeted Expenses</t>
  </si>
  <si>
    <t xml:space="preserve">Beginning Balance for Month  </t>
  </si>
  <si>
    <t>Income</t>
  </si>
  <si>
    <t>Expenses</t>
  </si>
  <si>
    <t xml:space="preserve">    Total Dues Income</t>
  </si>
  <si>
    <t xml:space="preserve">    Total Dues Expenses</t>
  </si>
  <si>
    <t>2017-18 Dues</t>
  </si>
  <si>
    <t>2016-17 Budgeted Expenses</t>
  </si>
  <si>
    <t>NSF Checks/Bank Fees/Refunds</t>
  </si>
  <si>
    <t>Total Income</t>
  </si>
  <si>
    <t>Budgeted Income</t>
  </si>
  <si>
    <t>Balance Forward from 2016-17 Budget Year</t>
  </si>
  <si>
    <t>Meals and Other Events</t>
  </si>
  <si>
    <t xml:space="preserve">     Total Meals and Other  Income</t>
  </si>
  <si>
    <t xml:space="preserve">      Total Meals and Other Expenses</t>
  </si>
  <si>
    <t>2018-2019 Dues to National</t>
  </si>
  <si>
    <t>2018-2019 Dues and Fees Collected</t>
  </si>
  <si>
    <t>Operation Budget for May 1, 2018 through April 30, 2019</t>
  </si>
  <si>
    <t>Orientation 3</t>
  </si>
  <si>
    <t>August Rereat</t>
  </si>
  <si>
    <t>August Retreat</t>
  </si>
  <si>
    <t>Friendship Event</t>
  </si>
  <si>
    <t>Thru January 31, 2018</t>
  </si>
  <si>
    <t>Social Media</t>
  </si>
  <si>
    <t>February Meal Deposit/The Rattlesnake Club</t>
  </si>
  <si>
    <t>March Meal Deposit/The Rattlesnake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</si>
</sst>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0" fontId="0" fillId="2" borderId="1" xfId="0" applyFill="1" applyBorder="1"/>
    <xf numFmtId="1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/>
    <xf numFmtId="14" fontId="1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1" fillId="0" borderId="1" xfId="0" applyNumberFormat="1" applyFont="1" applyBorder="1"/>
    <xf numFmtId="2" fontId="1" fillId="4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7" fillId="4" borderId="1" xfId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3" fontId="1" fillId="4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1026697</xdr:colOff>
      <xdr:row>0</xdr:row>
      <xdr:rowOff>0</xdr:rowOff>
    </xdr:from>
    <xdr:to>
      <xdr:col>0</xdr:col>
      <xdr:colOff>1648327</xdr:colOff>
      <xdr:row>1</xdr:row>
      <xdr:rowOff>295274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697" y="0"/>
          <a:ext cx="621630" cy="590549"/>
        </a:xfrm>
        <a:prstGeom prst="rect">
          <a:avLst/>
        </a:prstGeom>
      </xdr:spPr>
    </xdr:pic>
    <xdr:clientData/>
  </xdr:twoCellAnchor>
  <xdr:twoCellAnchor editAs="oneCell">
    <xdr:from>
      <xdr:col>14</xdr:col>
      <xdr:colOff>359442</xdr:colOff>
      <xdr:row>0</xdr:row>
      <xdr:rowOff>0</xdr:rowOff>
    </xdr:from>
    <xdr:to>
      <xdr:col>15</xdr:col>
      <xdr:colOff>19050</xdr:colOff>
      <xdr:row>2</xdr:row>
      <xdr:rowOff>1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667" y="0"/>
          <a:ext cx="621633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Normal="100" workbookViewId="0">
      <pane xSplit="1" ySplit="3" topLeftCell="C36" activePane="bottomRight" state="frozen"/>
      <selection pane="topRight" activeCell="B1" sqref="B1"/>
      <selection pane="bottomLeft" activeCell="A4" sqref="A4"/>
      <selection pane="bottomRight" activeCell="J55" sqref="J55"/>
    </sheetView>
  </sheetViews>
  <sheetFormatPr defaultColWidth="9.140625" defaultRowHeight="15" x14ac:dyDescent="0.25"/>
  <cols>
    <col min="1" max="1" width="48.140625" style="11" customWidth="1"/>
    <col min="2" max="2" width="16.85546875" style="12" customWidth="1"/>
    <col min="3" max="3" width="17" style="12" customWidth="1"/>
    <col min="4" max="4" width="16.140625" style="12" customWidth="1"/>
    <col min="5" max="5" width="15.7109375" style="12" customWidth="1"/>
    <col min="6" max="13" width="15.42578125" style="12" customWidth="1"/>
    <col min="14" max="14" width="15.5703125" style="11" customWidth="1"/>
    <col min="15" max="15" width="14.42578125" style="11" customWidth="1"/>
    <col min="16" max="16" width="15.85546875" style="11" customWidth="1"/>
    <col min="17" max="16384" width="9.140625" style="11"/>
  </cols>
  <sheetData>
    <row r="1" spans="1:16" s="19" customFormat="1" ht="23.45" x14ac:dyDescent="0.5500000000000000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9" customFormat="1" ht="23.45" x14ac:dyDescent="0.55000000000000004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6" customFormat="1" ht="17.100000000000001" x14ac:dyDescent="0.4">
      <c r="A3" s="37" t="s">
        <v>57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25</v>
      </c>
      <c r="O3" s="5" t="s">
        <v>25</v>
      </c>
      <c r="P3" s="5" t="s">
        <v>25</v>
      </c>
    </row>
    <row r="4" spans="1:16" s="22" customFormat="1" ht="15.6" x14ac:dyDescent="0.35">
      <c r="A4" s="20" t="s">
        <v>45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5" customFormat="1" ht="15.6" x14ac:dyDescent="0.35">
      <c r="A5" s="23" t="s">
        <v>46</v>
      </c>
      <c r="B5" s="10">
        <v>25946.46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5" customFormat="1" ht="15.6" x14ac:dyDescent="0.35">
      <c r="A6" s="23"/>
      <c r="B6" s="24"/>
      <c r="C6" s="24"/>
      <c r="D6" s="24"/>
      <c r="E6" s="24"/>
      <c r="F6" s="24"/>
      <c r="G6" s="29"/>
      <c r="H6" s="24"/>
      <c r="I6" s="24"/>
      <c r="J6" s="24"/>
      <c r="K6" s="24"/>
      <c r="L6" s="24"/>
      <c r="M6" s="24"/>
      <c r="N6" s="24"/>
      <c r="O6" s="24"/>
      <c r="P6" s="24"/>
    </row>
    <row r="7" spans="1:16" s="33" customFormat="1" ht="15.6" x14ac:dyDescent="0.35">
      <c r="A7" s="32" t="s">
        <v>44</v>
      </c>
      <c r="B7" s="38">
        <f t="shared" ref="B7:M7" si="0">SUM(B5:B6)</f>
        <v>25946.46</v>
      </c>
      <c r="C7" s="30">
        <f t="shared" si="0"/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1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6">
        <f t="shared" si="0"/>
        <v>0</v>
      </c>
      <c r="N7" s="32"/>
      <c r="O7" s="32"/>
      <c r="P7" s="32"/>
    </row>
    <row r="8" spans="1:16" s="6" customFormat="1" ht="17.100000000000001" x14ac:dyDescent="0.4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17" customFormat="1" ht="17.100000000000001" x14ac:dyDescent="0.4">
      <c r="A9" s="15" t="s">
        <v>42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4" t="s">
        <v>24</v>
      </c>
      <c r="O9" s="14" t="s">
        <v>23</v>
      </c>
      <c r="P9" s="14" t="s">
        <v>26</v>
      </c>
    </row>
    <row r="10" spans="1:16" s="1" customFormat="1" ht="15.6" x14ac:dyDescent="0.35">
      <c r="A10" s="1" t="s">
        <v>7</v>
      </c>
      <c r="B10" s="2"/>
      <c r="C10" s="2"/>
      <c r="D10" s="2"/>
      <c r="E10" s="2"/>
      <c r="F10" s="2"/>
      <c r="G10" s="2"/>
      <c r="H10" s="2">
        <v>25</v>
      </c>
      <c r="I10" s="2"/>
      <c r="J10" s="2"/>
      <c r="K10" s="2"/>
      <c r="L10" s="2"/>
      <c r="M10" s="2"/>
      <c r="N10" s="2">
        <f>SUM(B10:M10)</f>
        <v>25</v>
      </c>
      <c r="O10" s="2">
        <v>250</v>
      </c>
      <c r="P10" s="2">
        <f>O10-N10</f>
        <v>225</v>
      </c>
    </row>
    <row r="11" spans="1:16" s="1" customFormat="1" ht="15.6" x14ac:dyDescent="0.35">
      <c r="A11" s="1" t="s">
        <v>8</v>
      </c>
      <c r="B11" s="2"/>
      <c r="C11" s="2"/>
      <c r="D11" s="2"/>
      <c r="E11" s="2">
        <v>89.99</v>
      </c>
      <c r="F11" s="2"/>
      <c r="G11" s="2"/>
      <c r="H11" s="2">
        <v>157.16999999999999</v>
      </c>
      <c r="I11" s="2"/>
      <c r="J11" s="2"/>
      <c r="K11" s="2"/>
      <c r="L11" s="2"/>
      <c r="M11" s="2"/>
      <c r="N11" s="2">
        <f t="shared" ref="N11:N23" si="1">SUM(B11:M11)</f>
        <v>247.15999999999997</v>
      </c>
      <c r="O11" s="2">
        <v>750</v>
      </c>
      <c r="P11" s="2">
        <f t="shared" ref="P11:P24" si="2">O11-N11</f>
        <v>502.84000000000003</v>
      </c>
    </row>
    <row r="12" spans="1:16" s="1" customFormat="1" ht="15.6" x14ac:dyDescent="0.35">
      <c r="A12" s="1" t="s">
        <v>9</v>
      </c>
      <c r="B12" s="2"/>
      <c r="C12" s="2"/>
      <c r="D12" s="2"/>
      <c r="E12" s="2"/>
      <c r="F12" s="2">
        <v>440</v>
      </c>
      <c r="G12" s="2"/>
      <c r="H12" s="2"/>
      <c r="I12" s="2"/>
      <c r="J12" s="2"/>
      <c r="K12" s="2"/>
      <c r="L12" s="2"/>
      <c r="M12" s="2"/>
      <c r="N12" s="2">
        <f t="shared" si="1"/>
        <v>440</v>
      </c>
      <c r="O12" s="2">
        <v>440</v>
      </c>
      <c r="P12" s="2">
        <f t="shared" si="2"/>
        <v>0</v>
      </c>
    </row>
    <row r="13" spans="1:16" s="1" customFormat="1" ht="15.6" x14ac:dyDescent="0.35">
      <c r="A13" s="1" t="s">
        <v>10</v>
      </c>
      <c r="B13" s="2"/>
      <c r="C13" s="2"/>
      <c r="D13" s="2">
        <v>960.13</v>
      </c>
      <c r="E13" s="2">
        <v>1125.26</v>
      </c>
      <c r="F13" s="2"/>
      <c r="G13" s="2"/>
      <c r="H13" s="2"/>
      <c r="I13" s="2"/>
      <c r="J13" s="2"/>
      <c r="K13" s="2"/>
      <c r="L13" s="2"/>
      <c r="M13" s="2"/>
      <c r="N13" s="2">
        <f t="shared" si="1"/>
        <v>2085.39</v>
      </c>
      <c r="O13" s="2">
        <v>3500</v>
      </c>
      <c r="P13" s="2">
        <f t="shared" si="2"/>
        <v>1414.6100000000001</v>
      </c>
    </row>
    <row r="14" spans="1:16" s="1" customFormat="1" ht="15.6" x14ac:dyDescent="0.35">
      <c r="A14" s="1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  <c r="O14" s="2">
        <v>2000</v>
      </c>
      <c r="P14" s="2">
        <f t="shared" si="2"/>
        <v>2000</v>
      </c>
    </row>
    <row r="15" spans="1:16" s="1" customFormat="1" ht="15.6" x14ac:dyDescent="0.35">
      <c r="A15" s="1" t="s">
        <v>12</v>
      </c>
      <c r="B15" s="2"/>
      <c r="C15" s="2"/>
      <c r="D15" s="2"/>
      <c r="E15" s="2"/>
      <c r="F15" s="2">
        <v>725</v>
      </c>
      <c r="G15" s="2"/>
      <c r="H15" s="2"/>
      <c r="I15" s="2"/>
      <c r="J15" s="2"/>
      <c r="K15" s="2"/>
      <c r="L15" s="2"/>
      <c r="M15" s="2"/>
      <c r="N15" s="2">
        <f t="shared" si="1"/>
        <v>725</v>
      </c>
      <c r="O15" s="2">
        <v>2560</v>
      </c>
      <c r="P15" s="2">
        <f t="shared" si="2"/>
        <v>1835</v>
      </c>
    </row>
    <row r="16" spans="1:16" s="1" customFormat="1" ht="15.6" x14ac:dyDescent="0.35">
      <c r="A16" s="1" t="s">
        <v>19</v>
      </c>
      <c r="B16" s="2">
        <v>91.04</v>
      </c>
      <c r="C16" s="2"/>
      <c r="D16" s="2"/>
      <c r="E16" s="2">
        <v>28.8</v>
      </c>
      <c r="F16" s="2"/>
      <c r="G16" s="2">
        <v>99.99</v>
      </c>
      <c r="H16" s="2">
        <v>10</v>
      </c>
      <c r="I16" s="2">
        <v>27.43</v>
      </c>
      <c r="J16" s="2">
        <v>13.95</v>
      </c>
      <c r="K16" s="2"/>
      <c r="L16" s="2"/>
      <c r="M16" s="2"/>
      <c r="N16" s="2">
        <f t="shared" si="1"/>
        <v>271.20999999999998</v>
      </c>
      <c r="O16" s="2">
        <v>700</v>
      </c>
      <c r="P16" s="2">
        <f t="shared" si="2"/>
        <v>428.79</v>
      </c>
    </row>
    <row r="17" spans="1:16" s="1" customFormat="1" ht="15.6" x14ac:dyDescent="0.35">
      <c r="A17" s="1" t="s">
        <v>13</v>
      </c>
      <c r="B17" s="2"/>
      <c r="C17" s="2">
        <v>175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1"/>
        <v>175</v>
      </c>
      <c r="O17" s="2">
        <v>150</v>
      </c>
      <c r="P17" s="2">
        <f t="shared" si="2"/>
        <v>-25</v>
      </c>
    </row>
    <row r="18" spans="1:16" s="1" customFormat="1" ht="15.6" x14ac:dyDescent="0.35">
      <c r="A18" s="1" t="s">
        <v>14</v>
      </c>
      <c r="B18" s="2"/>
      <c r="C18" s="2">
        <v>82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82</v>
      </c>
      <c r="O18" s="2">
        <v>100</v>
      </c>
      <c r="P18" s="2">
        <f t="shared" si="2"/>
        <v>18</v>
      </c>
    </row>
    <row r="19" spans="1:16" s="1" customFormat="1" ht="15.6" x14ac:dyDescent="0.35">
      <c r="A19" s="1" t="s">
        <v>15</v>
      </c>
      <c r="B19" s="2"/>
      <c r="C19" s="2"/>
      <c r="D19" s="2"/>
      <c r="E19" s="2"/>
      <c r="F19" s="2"/>
      <c r="G19" s="2"/>
      <c r="H19" s="2"/>
      <c r="I19" s="2"/>
      <c r="J19" s="2">
        <v>345.03</v>
      </c>
      <c r="K19" s="2"/>
      <c r="L19" s="2"/>
      <c r="M19" s="2"/>
      <c r="N19" s="2">
        <f t="shared" si="1"/>
        <v>345.03</v>
      </c>
      <c r="O19" s="2">
        <v>500</v>
      </c>
      <c r="P19" s="2">
        <f t="shared" si="2"/>
        <v>154.97000000000003</v>
      </c>
    </row>
    <row r="20" spans="1:16" s="1" customFormat="1" ht="15.6" x14ac:dyDescent="0.35">
      <c r="A20" s="1" t="s">
        <v>16</v>
      </c>
      <c r="B20" s="2"/>
      <c r="C20" s="2"/>
      <c r="D20" s="2"/>
      <c r="E20" s="2">
        <v>610</v>
      </c>
      <c r="F20" s="2"/>
      <c r="G20" s="2"/>
      <c r="H20" s="2"/>
      <c r="I20" s="2"/>
      <c r="J20" s="2"/>
      <c r="K20" s="2"/>
      <c r="L20" s="2"/>
      <c r="M20" s="2"/>
      <c r="N20" s="2">
        <f t="shared" si="1"/>
        <v>610</v>
      </c>
      <c r="O20" s="2">
        <v>650</v>
      </c>
      <c r="P20" s="2">
        <f t="shared" si="2"/>
        <v>40</v>
      </c>
    </row>
    <row r="21" spans="1:16" s="1" customFormat="1" ht="15.6" x14ac:dyDescent="0.35">
      <c r="A21" s="1" t="s">
        <v>17</v>
      </c>
      <c r="B21" s="2">
        <v>972.61</v>
      </c>
      <c r="C21" s="2">
        <v>546.85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1"/>
        <v>1519.46</v>
      </c>
      <c r="O21" s="2">
        <v>1000</v>
      </c>
      <c r="P21" s="2">
        <f t="shared" si="2"/>
        <v>-519.46</v>
      </c>
    </row>
    <row r="22" spans="1:16" s="1" customFormat="1" ht="15.6" x14ac:dyDescent="0.35">
      <c r="A22" s="1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1"/>
        <v>0</v>
      </c>
      <c r="O22" s="2">
        <v>200</v>
      </c>
      <c r="P22" s="2">
        <f t="shared" si="2"/>
        <v>200</v>
      </c>
    </row>
    <row r="23" spans="1:16" s="1" customFormat="1" ht="15.6" x14ac:dyDescent="0.35">
      <c r="A23" s="1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1"/>
        <v>0</v>
      </c>
      <c r="O23" s="2">
        <v>250</v>
      </c>
      <c r="P23" s="2">
        <f t="shared" si="2"/>
        <v>250</v>
      </c>
    </row>
    <row r="24" spans="1:16" s="1" customFormat="1" ht="15.6" x14ac:dyDescent="0.35">
      <c r="A24" s="1" t="s">
        <v>58</v>
      </c>
      <c r="B24" s="2"/>
      <c r="C24" s="2"/>
      <c r="D24" s="2"/>
      <c r="E24" s="2"/>
      <c r="F24" s="2"/>
      <c r="G24" s="2"/>
      <c r="H24" s="2"/>
      <c r="I24" s="2"/>
      <c r="J24" s="2">
        <v>431.49</v>
      </c>
      <c r="K24" s="2"/>
      <c r="L24" s="2"/>
      <c r="M24" s="2"/>
      <c r="N24" s="2">
        <f>SUM(B24:M24)</f>
        <v>431.49</v>
      </c>
      <c r="O24" s="2">
        <v>0</v>
      </c>
      <c r="P24" s="2">
        <f t="shared" si="2"/>
        <v>-431.49</v>
      </c>
    </row>
    <row r="25" spans="1:16" s="1" customFormat="1" ht="15.6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27" customFormat="1" ht="15.6" x14ac:dyDescent="0.35">
      <c r="A26" s="28" t="s">
        <v>35</v>
      </c>
      <c r="B26" s="26">
        <f t="shared" ref="B26:P26" si="3">SUM(B10:B25)</f>
        <v>1063.6500000000001</v>
      </c>
      <c r="C26" s="26">
        <f t="shared" si="3"/>
        <v>803.85</v>
      </c>
      <c r="D26" s="26">
        <f t="shared" si="3"/>
        <v>960.13</v>
      </c>
      <c r="E26" s="26">
        <f t="shared" si="3"/>
        <v>1854.05</v>
      </c>
      <c r="F26" s="26">
        <f t="shared" si="3"/>
        <v>1165</v>
      </c>
      <c r="G26" s="26">
        <f t="shared" si="3"/>
        <v>99.99</v>
      </c>
      <c r="H26" s="26">
        <f t="shared" si="3"/>
        <v>192.17</v>
      </c>
      <c r="I26" s="26">
        <f t="shared" si="3"/>
        <v>27.43</v>
      </c>
      <c r="J26" s="26">
        <f t="shared" si="3"/>
        <v>790.47</v>
      </c>
      <c r="K26" s="26">
        <f t="shared" si="3"/>
        <v>0</v>
      </c>
      <c r="L26" s="26">
        <f t="shared" si="3"/>
        <v>0</v>
      </c>
      <c r="M26" s="26">
        <f t="shared" si="3"/>
        <v>0</v>
      </c>
      <c r="N26" s="26">
        <f t="shared" si="3"/>
        <v>6956.74</v>
      </c>
      <c r="O26" s="26">
        <f t="shared" si="3"/>
        <v>13050</v>
      </c>
      <c r="P26" s="26">
        <f t="shared" si="3"/>
        <v>6093.2600000000011</v>
      </c>
    </row>
    <row r="27" spans="1:16" s="3" customFormat="1" ht="15.6" x14ac:dyDescent="0.3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7" customFormat="1" ht="15.6" x14ac:dyDescent="0.35">
      <c r="A28" s="15" t="s">
        <v>41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6" s="3" customFormat="1" ht="15.6" x14ac:dyDescent="0.35">
      <c r="A29" s="7" t="s">
        <v>37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6" s="3" customFormat="1" ht="15.6" x14ac:dyDescent="0.35">
      <c r="A30" s="3" t="s">
        <v>51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6" s="3" customFormat="1" ht="15.6" x14ac:dyDescent="0.35">
      <c r="A31" s="34" t="s">
        <v>39</v>
      </c>
      <c r="B31" s="10">
        <f t="shared" ref="B31:M31" si="4">B30</f>
        <v>0</v>
      </c>
      <c r="C31" s="10">
        <f t="shared" si="4"/>
        <v>0</v>
      </c>
      <c r="D31" s="10">
        <f t="shared" si="4"/>
        <v>0</v>
      </c>
      <c r="E31" s="10">
        <f t="shared" si="4"/>
        <v>0</v>
      </c>
      <c r="F31" s="10">
        <f t="shared" si="4"/>
        <v>0</v>
      </c>
      <c r="G31" s="10">
        <v>1160</v>
      </c>
      <c r="H31" s="10">
        <v>565</v>
      </c>
      <c r="I31" s="10">
        <f t="shared" si="4"/>
        <v>0</v>
      </c>
      <c r="J31" s="10">
        <v>4025</v>
      </c>
      <c r="K31" s="10">
        <f t="shared" si="4"/>
        <v>0</v>
      </c>
      <c r="L31" s="10">
        <f t="shared" si="4"/>
        <v>0</v>
      </c>
      <c r="M31" s="10">
        <f t="shared" si="4"/>
        <v>0</v>
      </c>
      <c r="N31" s="4"/>
    </row>
    <row r="32" spans="1:16" s="3" customFormat="1" ht="15.6" x14ac:dyDescent="0.35">
      <c r="A32" s="7" t="s">
        <v>38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 s="3" customFormat="1" ht="15.6" x14ac:dyDescent="0.35">
      <c r="A33" s="3" t="s">
        <v>43</v>
      </c>
      <c r="B33" s="10"/>
      <c r="C33" s="10"/>
      <c r="D33" s="10"/>
      <c r="E33" s="10">
        <v>207.37</v>
      </c>
      <c r="F33" s="10"/>
      <c r="G33" s="10"/>
      <c r="H33" s="10"/>
      <c r="I33" s="10"/>
      <c r="J33" s="10"/>
      <c r="K33" s="10"/>
      <c r="L33" s="10"/>
      <c r="M33" s="10"/>
      <c r="N33" s="4"/>
    </row>
    <row r="34" spans="1:16" s="7" customFormat="1" ht="15.6" x14ac:dyDescent="0.35">
      <c r="A34" s="3" t="s">
        <v>50</v>
      </c>
      <c r="B34" s="10"/>
      <c r="C34" s="4"/>
      <c r="D34" s="4"/>
      <c r="E34" s="4"/>
      <c r="F34" s="4"/>
      <c r="G34" s="8"/>
      <c r="H34" s="8"/>
      <c r="I34" s="8"/>
      <c r="J34" s="8"/>
      <c r="K34" s="8"/>
      <c r="L34" s="4"/>
      <c r="M34" s="4"/>
      <c r="N34" s="4"/>
      <c r="O34" s="9"/>
    </row>
    <row r="35" spans="1:16" s="7" customFormat="1" ht="15.6" x14ac:dyDescent="0.35">
      <c r="A35" s="34" t="s">
        <v>40</v>
      </c>
      <c r="B35" s="10">
        <f t="shared" ref="B35:M35" si="5">SUM(B33:B34)</f>
        <v>0</v>
      </c>
      <c r="C35" s="4">
        <f t="shared" si="5"/>
        <v>0</v>
      </c>
      <c r="D35" s="4">
        <f t="shared" si="5"/>
        <v>0</v>
      </c>
      <c r="E35" s="4">
        <f t="shared" si="5"/>
        <v>207.37</v>
      </c>
      <c r="F35" s="4">
        <f t="shared" si="5"/>
        <v>0</v>
      </c>
      <c r="G35" s="4">
        <f t="shared" si="5"/>
        <v>0</v>
      </c>
      <c r="H35" s="4">
        <f t="shared" si="5"/>
        <v>0</v>
      </c>
      <c r="I35" s="4">
        <f t="shared" si="5"/>
        <v>0</v>
      </c>
      <c r="J35" s="4">
        <f t="shared" si="5"/>
        <v>0</v>
      </c>
      <c r="K35" s="4">
        <f t="shared" si="5"/>
        <v>0</v>
      </c>
      <c r="L35" s="4">
        <f t="shared" si="5"/>
        <v>0</v>
      </c>
      <c r="M35" s="4">
        <f t="shared" si="5"/>
        <v>0</v>
      </c>
      <c r="N35" s="4"/>
      <c r="O35" s="9"/>
    </row>
    <row r="36" spans="1:16" s="3" customFormat="1" ht="15.6" x14ac:dyDescent="0.3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s="17" customFormat="1" ht="15.6" x14ac:dyDescent="0.35">
      <c r="A37" s="15" t="s">
        <v>47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3" customFormat="1" ht="15.75" x14ac:dyDescent="0.25">
      <c r="A38" s="7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6" s="1" customFormat="1" ht="15.75" x14ac:dyDescent="0.25">
      <c r="A39" s="1" t="s">
        <v>6</v>
      </c>
      <c r="B39" s="2"/>
      <c r="C39" s="2">
        <v>1620</v>
      </c>
      <c r="D39" s="2"/>
      <c r="E39" s="2"/>
      <c r="F39" s="2">
        <v>895</v>
      </c>
      <c r="G39" s="2">
        <v>955</v>
      </c>
      <c r="H39" s="2">
        <v>1305</v>
      </c>
      <c r="I39" s="2"/>
      <c r="J39" s="2">
        <v>2970</v>
      </c>
      <c r="K39" s="2"/>
      <c r="L39" s="2"/>
      <c r="M39" s="2"/>
      <c r="N39" s="2"/>
      <c r="P39" s="2"/>
    </row>
    <row r="40" spans="1:16" s="1" customFormat="1" ht="15.75" x14ac:dyDescent="0.25">
      <c r="A40" s="1" t="s">
        <v>53</v>
      </c>
      <c r="B40" s="2"/>
      <c r="C40" s="2">
        <v>296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</row>
    <row r="41" spans="1:16" s="1" customFormat="1" ht="15.75" x14ac:dyDescent="0.25">
      <c r="A41" s="1" t="s">
        <v>54</v>
      </c>
      <c r="B41" s="2"/>
      <c r="C41" s="2"/>
      <c r="D41" s="2"/>
      <c r="E41" s="2"/>
      <c r="F41" s="2">
        <v>880</v>
      </c>
      <c r="G41" s="2"/>
      <c r="H41" s="2"/>
      <c r="I41" s="2"/>
      <c r="J41" s="2"/>
      <c r="K41" s="2"/>
      <c r="L41" s="2"/>
      <c r="M41" s="2"/>
      <c r="N41" s="2"/>
      <c r="P41" s="2"/>
    </row>
    <row r="42" spans="1:16" s="1" customFormat="1" ht="15.75" x14ac:dyDescent="0.25">
      <c r="A42" s="1" t="s">
        <v>56</v>
      </c>
      <c r="B42" s="2"/>
      <c r="C42" s="2"/>
      <c r="D42" s="2"/>
      <c r="E42" s="2"/>
      <c r="F42" s="2"/>
      <c r="G42" s="2">
        <v>30</v>
      </c>
      <c r="H42" s="2">
        <v>480</v>
      </c>
      <c r="I42" s="2"/>
      <c r="J42" s="2"/>
      <c r="K42" s="2"/>
      <c r="L42" s="2"/>
      <c r="M42" s="2"/>
      <c r="N42" s="2"/>
      <c r="P42" s="2"/>
    </row>
    <row r="43" spans="1:16" s="1" customFormat="1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P43" s="2"/>
    </row>
    <row r="44" spans="1:16" s="1" customFormat="1" ht="15.75" x14ac:dyDescent="0.25">
      <c r="A44" s="35" t="s">
        <v>48</v>
      </c>
      <c r="B44" s="2">
        <f>SUM(B39:B40)</f>
        <v>0</v>
      </c>
      <c r="C44" s="2">
        <f>SUM(C39:C43)</f>
        <v>1916</v>
      </c>
      <c r="D44" s="2">
        <f>SUM(D39:D39)</f>
        <v>0</v>
      </c>
      <c r="E44" s="2">
        <f>SUM(E39:E39)</f>
        <v>0</v>
      </c>
      <c r="F44" s="2">
        <f t="shared" ref="F44:M44" si="6">SUM(F39:F43)</f>
        <v>1775</v>
      </c>
      <c r="G44" s="2">
        <f t="shared" si="6"/>
        <v>985</v>
      </c>
      <c r="H44" s="2">
        <f t="shared" si="6"/>
        <v>1785</v>
      </c>
      <c r="I44" s="2">
        <f t="shared" si="6"/>
        <v>0</v>
      </c>
      <c r="J44" s="2">
        <f t="shared" si="6"/>
        <v>2970</v>
      </c>
      <c r="K44" s="2">
        <f t="shared" si="6"/>
        <v>0</v>
      </c>
      <c r="L44" s="2">
        <f t="shared" si="6"/>
        <v>0</v>
      </c>
      <c r="M44" s="2">
        <f t="shared" si="6"/>
        <v>0</v>
      </c>
      <c r="N44" s="2"/>
      <c r="P44" s="2"/>
    </row>
    <row r="45" spans="1:16" s="3" customFormat="1" ht="15.75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s="7" customFormat="1" ht="15.75" x14ac:dyDescent="0.25">
      <c r="A46" s="7" t="s">
        <v>38</v>
      </c>
      <c r="B46" s="4"/>
      <c r="C46" s="8"/>
      <c r="D46" s="4"/>
      <c r="E46" s="8"/>
      <c r="F46" s="8"/>
      <c r="G46" s="4"/>
      <c r="H46" s="4"/>
      <c r="I46" s="4"/>
      <c r="J46" s="4"/>
      <c r="K46" s="4"/>
      <c r="L46" s="4"/>
      <c r="M46" s="4"/>
      <c r="N46" s="4"/>
      <c r="O46" s="9"/>
    </row>
    <row r="47" spans="1:16" s="3" customFormat="1" ht="15.75" x14ac:dyDescent="0.25">
      <c r="A47" s="3" t="s">
        <v>6</v>
      </c>
      <c r="B47" s="4">
        <v>2067.75</v>
      </c>
      <c r="C47" s="4"/>
      <c r="D47" s="4"/>
      <c r="E47" s="4"/>
      <c r="F47" s="4"/>
      <c r="G47" s="4">
        <v>1821.75</v>
      </c>
      <c r="H47" s="4">
        <v>1337.45</v>
      </c>
      <c r="I47" s="4"/>
      <c r="J47" s="4">
        <v>1305.93</v>
      </c>
      <c r="K47" s="4"/>
      <c r="L47" s="4"/>
      <c r="M47" s="4"/>
      <c r="N47" s="4"/>
      <c r="O47" s="10"/>
    </row>
    <row r="48" spans="1:16" s="3" customFormat="1" ht="15.75" x14ac:dyDescent="0.25">
      <c r="A48" s="3" t="s">
        <v>53</v>
      </c>
      <c r="B48" s="4">
        <v>360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0"/>
    </row>
    <row r="49" spans="1:16" s="3" customFormat="1" ht="15.75" x14ac:dyDescent="0.25">
      <c r="A49" s="3" t="s">
        <v>55</v>
      </c>
      <c r="B49" s="4"/>
      <c r="C49" s="4"/>
      <c r="D49" s="4"/>
      <c r="E49" s="4"/>
      <c r="F49" s="4">
        <v>757.76</v>
      </c>
      <c r="G49" s="4">
        <v>193</v>
      </c>
      <c r="H49" s="4"/>
      <c r="I49" s="4"/>
      <c r="J49" s="4"/>
      <c r="K49" s="4"/>
      <c r="L49" s="4"/>
      <c r="M49" s="4"/>
      <c r="N49" s="4"/>
      <c r="O49" s="10"/>
    </row>
    <row r="50" spans="1:16" s="3" customFormat="1" ht="15.75" x14ac:dyDescent="0.25">
      <c r="A50" s="3" t="s">
        <v>56</v>
      </c>
      <c r="B50" s="4"/>
      <c r="C50" s="4"/>
      <c r="D50" s="4"/>
      <c r="E50" s="4"/>
      <c r="F50" s="4"/>
      <c r="G50" s="4"/>
      <c r="H50" s="4">
        <v>3465</v>
      </c>
      <c r="I50" s="4"/>
      <c r="J50" s="4"/>
      <c r="K50" s="4"/>
      <c r="L50" s="4"/>
      <c r="M50" s="4"/>
      <c r="N50" s="4"/>
      <c r="O50" s="10"/>
    </row>
    <row r="51" spans="1:16" s="3" customFormat="1" ht="15.75" x14ac:dyDescent="0.25">
      <c r="A51" s="3" t="s">
        <v>59</v>
      </c>
      <c r="B51" s="4"/>
      <c r="C51" s="4"/>
      <c r="D51" s="4"/>
      <c r="E51" s="4"/>
      <c r="F51" s="4"/>
      <c r="G51" s="4"/>
      <c r="H51" s="4"/>
      <c r="I51" s="4"/>
      <c r="J51" s="4">
        <v>250</v>
      </c>
      <c r="K51" s="4"/>
      <c r="L51" s="4"/>
      <c r="M51" s="4"/>
      <c r="N51" s="4"/>
      <c r="O51" s="10"/>
    </row>
    <row r="52" spans="1:16" s="3" customFormat="1" ht="15.75" x14ac:dyDescent="0.25">
      <c r="A52" s="3" t="s">
        <v>60</v>
      </c>
      <c r="B52" s="4"/>
      <c r="C52" s="4"/>
      <c r="D52" s="4"/>
      <c r="E52" s="4"/>
      <c r="F52" s="4"/>
      <c r="G52" s="4"/>
      <c r="H52" s="4"/>
      <c r="I52" s="4"/>
      <c r="J52" s="4">
        <v>250</v>
      </c>
      <c r="K52" s="4"/>
      <c r="L52" s="4"/>
      <c r="M52" s="4"/>
      <c r="N52" s="4"/>
      <c r="O52" s="10"/>
    </row>
    <row r="53" spans="1:16" s="3" customFormat="1" ht="15.75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0"/>
    </row>
    <row r="54" spans="1:16" s="7" customFormat="1" ht="15.75" x14ac:dyDescent="0.25">
      <c r="A54" s="34" t="s">
        <v>49</v>
      </c>
      <c r="B54" s="4">
        <f>SUM(B47:B52)</f>
        <v>2427.75</v>
      </c>
      <c r="C54" s="4">
        <f>SUM(C47:C47)</f>
        <v>0</v>
      </c>
      <c r="D54" s="4">
        <f>SUM(D47:D47)</f>
        <v>0</v>
      </c>
      <c r="E54" s="4">
        <f>SUM(E47:E47)</f>
        <v>0</v>
      </c>
      <c r="F54" s="4">
        <f>SUM(F47:F52)</f>
        <v>757.76</v>
      </c>
      <c r="G54" s="4">
        <f>SUM(G47:G52)</f>
        <v>2014.75</v>
      </c>
      <c r="H54" s="4">
        <f>SUM(H47:H53)</f>
        <v>4802.45</v>
      </c>
      <c r="I54" s="4">
        <f>SUM(I47:I47)</f>
        <v>0</v>
      </c>
      <c r="J54" s="4">
        <f>SUM(J47:J52)</f>
        <v>1805.93</v>
      </c>
      <c r="K54" s="4">
        <f>SUM(K47:K53)</f>
        <v>0</v>
      </c>
      <c r="L54" s="4">
        <f>SUM(L47:L53)</f>
        <v>0</v>
      </c>
      <c r="M54" s="4">
        <f>SUM(M47:M53)</f>
        <v>0</v>
      </c>
      <c r="N54" s="2"/>
      <c r="O54" s="9"/>
    </row>
    <row r="55" spans="1:16" s="3" customFormat="1" ht="15.75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s="1" customFormat="1" ht="15.75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6" s="17" customFormat="1" ht="15.75" x14ac:dyDescent="0.25">
      <c r="A57" s="17" t="s">
        <v>36</v>
      </c>
      <c r="B57" s="16">
        <f>B7</f>
        <v>25946.46</v>
      </c>
      <c r="C57" s="16">
        <f>B60</f>
        <v>22455.059999999998</v>
      </c>
      <c r="D57" s="16">
        <f t="shared" ref="D57:M57" si="7">C60</f>
        <v>23567.21</v>
      </c>
      <c r="E57" s="16">
        <f t="shared" si="7"/>
        <v>22607.079999999998</v>
      </c>
      <c r="F57" s="16">
        <f t="shared" si="7"/>
        <v>20545.659999999996</v>
      </c>
      <c r="G57" s="16">
        <f t="shared" si="7"/>
        <v>20397.899999999998</v>
      </c>
      <c r="H57" s="16">
        <f t="shared" si="7"/>
        <v>20428.159999999996</v>
      </c>
      <c r="I57" s="16">
        <f t="shared" si="7"/>
        <v>17783.539999999997</v>
      </c>
      <c r="J57" s="16">
        <f t="shared" si="7"/>
        <v>17756.109999999997</v>
      </c>
      <c r="K57" s="16">
        <f t="shared" si="7"/>
        <v>22154.709999999995</v>
      </c>
      <c r="L57" s="16">
        <f t="shared" si="7"/>
        <v>22154.709999999995</v>
      </c>
      <c r="M57" s="16">
        <f t="shared" si="7"/>
        <v>22154.709999999995</v>
      </c>
      <c r="N57" s="16"/>
    </row>
    <row r="58" spans="1:16" s="17" customFormat="1" ht="15.75" x14ac:dyDescent="0.25">
      <c r="A58" s="17" t="s">
        <v>20</v>
      </c>
      <c r="B58" s="16">
        <f>B31+B44</f>
        <v>0</v>
      </c>
      <c r="C58" s="16">
        <f>C7+C31+C44</f>
        <v>1916</v>
      </c>
      <c r="D58" s="16">
        <f>D7+D31+D44</f>
        <v>0</v>
      </c>
      <c r="E58" s="16">
        <f>E7+E31+E44</f>
        <v>0</v>
      </c>
      <c r="F58" s="16">
        <f>F7+F31+F44</f>
        <v>1775</v>
      </c>
      <c r="G58" s="16">
        <f>G7+G31+G44</f>
        <v>2145</v>
      </c>
      <c r="H58" s="16">
        <f>H7+H31+H44</f>
        <v>2350</v>
      </c>
      <c r="I58" s="16">
        <f>I7+I31+I44</f>
        <v>0</v>
      </c>
      <c r="J58" s="16">
        <f>J7+J31+J44</f>
        <v>6995</v>
      </c>
      <c r="K58" s="16">
        <f>K7+K31+K44</f>
        <v>0</v>
      </c>
      <c r="L58" s="16">
        <f>L7+L31+L44</f>
        <v>0</v>
      </c>
      <c r="M58" s="16">
        <f>M7+M31+M44</f>
        <v>0</v>
      </c>
      <c r="N58" s="16">
        <f>SUM(B58:M58)</f>
        <v>15181</v>
      </c>
      <c r="P58" s="16"/>
    </row>
    <row r="59" spans="1:16" s="17" customFormat="1" ht="15.75" x14ac:dyDescent="0.25">
      <c r="A59" s="17" t="s">
        <v>21</v>
      </c>
      <c r="B59" s="16">
        <f>B26+B35+B54</f>
        <v>3491.4</v>
      </c>
      <c r="C59" s="16">
        <f>C26+C35+C54</f>
        <v>803.85</v>
      </c>
      <c r="D59" s="16">
        <f>D26+D35+D54</f>
        <v>960.13</v>
      </c>
      <c r="E59" s="16">
        <f>E26+E35+E54</f>
        <v>2061.42</v>
      </c>
      <c r="F59" s="16">
        <f>F26+F35+F54</f>
        <v>1922.76</v>
      </c>
      <c r="G59" s="16">
        <f>G26+G35+G54</f>
        <v>2114.7399999999998</v>
      </c>
      <c r="H59" s="16">
        <f>H26+H35+H54</f>
        <v>4994.62</v>
      </c>
      <c r="I59" s="16">
        <f>I26+I35+I54</f>
        <v>27.43</v>
      </c>
      <c r="J59" s="16">
        <f>J26+J35+J54</f>
        <v>2596.4</v>
      </c>
      <c r="K59" s="16">
        <f>K26+K35+K54</f>
        <v>0</v>
      </c>
      <c r="L59" s="16">
        <f>L26+L35+L54</f>
        <v>0</v>
      </c>
      <c r="M59" s="16">
        <f>M26+M35+M54</f>
        <v>0</v>
      </c>
      <c r="N59" s="16">
        <f>SUM(B59:M59)</f>
        <v>18972.75</v>
      </c>
      <c r="P59" s="16"/>
    </row>
    <row r="60" spans="1:16" s="17" customFormat="1" ht="15.75" x14ac:dyDescent="0.25">
      <c r="A60" s="17" t="s">
        <v>22</v>
      </c>
      <c r="B60" s="16">
        <f>B57+B58-B59</f>
        <v>22455.059999999998</v>
      </c>
      <c r="C60" s="16">
        <f t="shared" ref="C60:M60" si="8">C57+C58-C59</f>
        <v>23567.21</v>
      </c>
      <c r="D60" s="16">
        <f t="shared" si="8"/>
        <v>22607.079999999998</v>
      </c>
      <c r="E60" s="16">
        <f t="shared" si="8"/>
        <v>20545.659999999996</v>
      </c>
      <c r="F60" s="16">
        <f t="shared" si="8"/>
        <v>20397.899999999998</v>
      </c>
      <c r="G60" s="16">
        <f t="shared" si="8"/>
        <v>20428.159999999996</v>
      </c>
      <c r="H60" s="16">
        <f t="shared" si="8"/>
        <v>17783.539999999997</v>
      </c>
      <c r="I60" s="16">
        <f t="shared" si="8"/>
        <v>17756.109999999997</v>
      </c>
      <c r="J60" s="16">
        <f t="shared" si="8"/>
        <v>22154.709999999995</v>
      </c>
      <c r="K60" s="16">
        <f t="shared" si="8"/>
        <v>22154.709999999995</v>
      </c>
      <c r="L60" s="16">
        <f t="shared" si="8"/>
        <v>22154.709999999995</v>
      </c>
      <c r="M60" s="16">
        <f t="shared" si="8"/>
        <v>22154.709999999995</v>
      </c>
      <c r="N60" s="16"/>
      <c r="P60" s="16"/>
    </row>
  </sheetData>
  <mergeCells count="2">
    <mergeCell ref="A1:P1"/>
    <mergeCell ref="A2:P2"/>
  </mergeCells>
  <printOptions gridLines="1"/>
  <pageMargins left="0.5" right="0.25" top="0.4" bottom="0.4" header="0" footer="0"/>
  <pageSetup paperSize="5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2019-01-31T19:42:10Z</cp:lastPrinted>
  <dcterms:created xsi:type="dcterms:W3CDTF">2016-09-29T13:48:27Z</dcterms:created>
  <dcterms:modified xsi:type="dcterms:W3CDTF">2019-01-31T19:42:39Z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