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2" i="1" l="1"/>
  <c r="B52" i="1" l="1"/>
  <c r="F52" i="1"/>
  <c r="G52" i="1"/>
  <c r="J43" i="1"/>
  <c r="I43" i="1"/>
  <c r="H43" i="1"/>
  <c r="F43" i="1"/>
  <c r="G43" i="1"/>
  <c r="C43" i="1" l="1"/>
  <c r="B43" i="1" l="1"/>
  <c r="M43" i="1" l="1"/>
  <c r="M52" i="1" l="1"/>
  <c r="L52" i="1"/>
  <c r="K52" i="1"/>
  <c r="L43" i="1"/>
  <c r="K43" i="1"/>
  <c r="J52" i="1" l="1"/>
  <c r="I52" i="1"/>
  <c r="E52" i="1"/>
  <c r="D52" i="1"/>
  <c r="C52" i="1"/>
  <c r="M34" i="1"/>
  <c r="L34" i="1"/>
  <c r="K34" i="1"/>
  <c r="J34" i="1"/>
  <c r="I34" i="1"/>
  <c r="H34" i="1"/>
  <c r="G34" i="1"/>
  <c r="F34" i="1"/>
  <c r="E34" i="1"/>
  <c r="D34" i="1"/>
  <c r="C34" i="1"/>
  <c r="B34" i="1"/>
  <c r="E43" i="1"/>
  <c r="D43" i="1"/>
  <c r="M7" i="1" l="1"/>
  <c r="L7" i="1" l="1"/>
  <c r="K7" i="1"/>
  <c r="J7" i="1" l="1"/>
  <c r="I7" i="1"/>
  <c r="H7" i="1" l="1"/>
  <c r="G7" i="1" l="1"/>
  <c r="F7" i="1"/>
  <c r="E7" i="1"/>
  <c r="D7" i="1"/>
  <c r="C7" i="1"/>
  <c r="B7" i="1"/>
  <c r="B55" i="1" s="1"/>
  <c r="M30" i="1"/>
  <c r="M56" i="1" s="1"/>
  <c r="L30" i="1"/>
  <c r="L56" i="1" s="1"/>
  <c r="K30" i="1"/>
  <c r="K56" i="1" s="1"/>
  <c r="J30" i="1"/>
  <c r="J56" i="1" s="1"/>
  <c r="I30" i="1"/>
  <c r="I56" i="1" s="1"/>
  <c r="H56" i="1"/>
  <c r="G56" i="1" l="1"/>
  <c r="F30" i="1"/>
  <c r="F56" i="1" s="1"/>
  <c r="E30" i="1"/>
  <c r="E56" i="1" s="1"/>
  <c r="D30" i="1"/>
  <c r="D56" i="1" s="1"/>
  <c r="C30" i="1"/>
  <c r="C56" i="1" s="1"/>
  <c r="B30" i="1"/>
  <c r="B56" i="1" s="1"/>
  <c r="N56" i="1" l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O25" i="1" l="1"/>
  <c r="M25" i="1"/>
  <c r="M57" i="1" s="1"/>
  <c r="L25" i="1"/>
  <c r="L57" i="1" s="1"/>
  <c r="K25" i="1"/>
  <c r="K57" i="1" s="1"/>
  <c r="J25" i="1"/>
  <c r="J57" i="1" s="1"/>
  <c r="I25" i="1"/>
  <c r="I57" i="1" s="1"/>
  <c r="H25" i="1"/>
  <c r="H57" i="1" s="1"/>
  <c r="G25" i="1"/>
  <c r="G57" i="1" s="1"/>
  <c r="F25" i="1"/>
  <c r="F57" i="1" s="1"/>
  <c r="E25" i="1"/>
  <c r="E57" i="1" s="1"/>
  <c r="D25" i="1"/>
  <c r="D57" i="1" s="1"/>
  <c r="C25" i="1"/>
  <c r="C57" i="1" s="1"/>
  <c r="P25" i="1" l="1"/>
  <c r="N25" i="1"/>
  <c r="B25" i="1"/>
  <c r="B57" i="1" s="1"/>
  <c r="B58" i="1" l="1"/>
  <c r="C55" i="1" s="1"/>
  <c r="C58" i="1" s="1"/>
  <c r="D55" i="1" s="1"/>
  <c r="D58" i="1" s="1"/>
  <c r="E55" i="1" s="1"/>
  <c r="E58" i="1" s="1"/>
  <c r="F55" i="1" s="1"/>
  <c r="F58" i="1" s="1"/>
  <c r="G55" i="1" s="1"/>
  <c r="G58" i="1" s="1"/>
  <c r="H55" i="1" s="1"/>
  <c r="H58" i="1" s="1"/>
  <c r="I55" i="1" s="1"/>
  <c r="I58" i="1" s="1"/>
  <c r="J55" i="1" s="1"/>
  <c r="J58" i="1" s="1"/>
  <c r="K55" i="1" s="1"/>
  <c r="K58" i="1" s="1"/>
  <c r="L55" i="1" s="1"/>
  <c r="L58" i="1" s="1"/>
  <c r="M55" i="1" s="1"/>
  <c r="M58" i="1" s="1"/>
  <c r="N57" i="1"/>
</calcChain>
</file>

<file path=xl/sharedStrings.xml><?xml version="1.0" encoding="utf-8"?>
<sst xmlns="http://schemas.openxmlformats.org/spreadsheetml/2006/main" count="65" uniqueCount="58">
  <si>
    <t>The Links Incorporated, Detroit Chapter</t>
  </si>
  <si>
    <t>May</t>
  </si>
  <si>
    <t>June</t>
  </si>
  <si>
    <t>July</t>
  </si>
  <si>
    <t>August</t>
  </si>
  <si>
    <t>September</t>
  </si>
  <si>
    <t>Chapter Meals</t>
  </si>
  <si>
    <t>Advertisements</t>
  </si>
  <si>
    <t>Amenities/Hospitaliites/Bereavement</t>
  </si>
  <si>
    <t>Bonding</t>
  </si>
  <si>
    <t>Delegates (2) National Assembly</t>
  </si>
  <si>
    <t>Delegates (2) Central Area Conference</t>
  </si>
  <si>
    <t>Audit/Tax Prep</t>
  </si>
  <si>
    <t>Photographer, Chapter Photo</t>
  </si>
  <si>
    <t>P.O. Box renewal</t>
  </si>
  <si>
    <t>President's Expenses/Meetings</t>
  </si>
  <si>
    <t>Website Maintenance</t>
  </si>
  <si>
    <t>New Member Orientation</t>
  </si>
  <si>
    <t>President and Sisterhood Awards</t>
  </si>
  <si>
    <t>Office Supplies/Copies/Postage/Misc.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</si>
  <si>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</si>
  <si>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</si>
  <si>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</si>
  <si>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</si>
  <si>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</si>
  <si>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</si>
  <si>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</si>
  <si>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</si>
  <si>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</si>
  <si>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</si>
  <si>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</si>
  <si>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</si>
  <si>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</si>
  <si>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</si>
  <si>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Chapter Recognition Award - Outgoing Pres</t>
  </si>
  <si>
    <t xml:space="preserve">     Total Budgeted Expenses</t>
  </si>
  <si>
    <t xml:space="preserve">Beginning Balance for Month  </t>
  </si>
  <si>
    <t>Income</t>
  </si>
  <si>
    <t>Expenses</t>
  </si>
  <si>
    <t xml:space="preserve">    Total Dues Income</t>
  </si>
  <si>
    <t xml:space="preserve">    Total Dues Expenses</t>
  </si>
  <si>
    <t>2017-18 Dues</t>
  </si>
  <si>
    <t>2016-17 Budgeted Expenses</t>
  </si>
  <si>
    <t>NSF Checks/Bank Fees/Refunds</t>
  </si>
  <si>
    <t>Total Income</t>
  </si>
  <si>
    <t>Budgeted Income</t>
  </si>
  <si>
    <t>Balance Forward from 2016-17 Budget Year</t>
  </si>
  <si>
    <t>Meals and Other Events</t>
  </si>
  <si>
    <t xml:space="preserve">     Total Meals and Other  Income</t>
  </si>
  <si>
    <t xml:space="preserve">      Total Meals and Other Expenses</t>
  </si>
  <si>
    <t>2018-2019 Dues to National</t>
  </si>
  <si>
    <t>2018-2019 Dues and Fees Collected</t>
  </si>
  <si>
    <t>Operation Budget for May 1, 2018 through April 30, 2019</t>
  </si>
  <si>
    <t>Orientation 3</t>
  </si>
  <si>
    <t>August Rereat</t>
  </si>
  <si>
    <t>August Retreat</t>
  </si>
  <si>
    <t>Friendship Event</t>
  </si>
  <si>
    <t>Thru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</si>
</sst>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1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14" fontId="1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7" fillId="4" borderId="1" xfId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43" fontId="1" fillId="4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1026697</xdr:colOff>
      <xdr:row>0</xdr:row>
      <xdr:rowOff>0</xdr:rowOff>
    </xdr:from>
    <xdr:to>
      <xdr:col>0</xdr:col>
      <xdr:colOff>1648327</xdr:colOff>
      <xdr:row>1</xdr:row>
      <xdr:rowOff>295274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697" y="0"/>
          <a:ext cx="621630" cy="590549"/>
        </a:xfrm>
        <a:prstGeom prst="rect">
          <a:avLst/>
        </a:prstGeom>
      </xdr:spPr>
    </xdr:pic>
    <xdr:clientData/>
  </xdr:twoCellAnchor>
  <xdr:twoCellAnchor editAs="oneCell">
    <xdr:from>
      <xdr:col>14</xdr:col>
      <xdr:colOff>359442</xdr:colOff>
      <xdr:row>0</xdr:row>
      <xdr:rowOff>0</xdr:rowOff>
    </xdr:from>
    <xdr:to>
      <xdr:col>15</xdr:col>
      <xdr:colOff>19050</xdr:colOff>
      <xdr:row>2</xdr:row>
      <xdr:rowOff>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9667" y="0"/>
          <a:ext cx="62163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Normal="100" workbookViewId="0">
      <pane xSplit="1" ySplit="3" topLeftCell="B33" activePane="bottomRight" state="frozen"/>
      <selection pane="topRight" activeCell="B1" sqref="B1"/>
      <selection pane="bottomLeft" activeCell="A4" sqref="A4"/>
      <selection pane="bottomRight" activeCell="I17" sqref="I17"/>
    </sheetView>
  </sheetViews>
  <sheetFormatPr defaultColWidth="9.140625" defaultRowHeight="15" x14ac:dyDescent="0.25"/>
  <cols>
    <col min="1" max="1" width="48.140625" style="11" customWidth="1"/>
    <col min="2" max="2" width="16.85546875" style="12" customWidth="1"/>
    <col min="3" max="3" width="17" style="12" customWidth="1"/>
    <col min="4" max="4" width="16.140625" style="12" customWidth="1"/>
    <col min="5" max="5" width="15.7109375" style="12" customWidth="1"/>
    <col min="6" max="13" width="15.42578125" style="12" customWidth="1"/>
    <col min="14" max="14" width="15.5703125" style="11" customWidth="1"/>
    <col min="15" max="15" width="14.42578125" style="11" customWidth="1"/>
    <col min="16" max="16" width="15.85546875" style="11" customWidth="1"/>
    <col min="17" max="16384" width="9.140625" style="11"/>
  </cols>
  <sheetData>
    <row r="1" spans="1:16" s="19" customFormat="1" ht="23.45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9" customFormat="1" ht="23.45" x14ac:dyDescent="0.55000000000000004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7.100000000000001" x14ac:dyDescent="0.4">
      <c r="A3" s="37" t="s">
        <v>57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25</v>
      </c>
      <c r="O3" s="5" t="s">
        <v>25</v>
      </c>
      <c r="P3" s="5" t="s">
        <v>25</v>
      </c>
    </row>
    <row r="4" spans="1:16" s="22" customFormat="1" ht="15.6" x14ac:dyDescent="0.35">
      <c r="A4" s="20" t="s">
        <v>45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25" customFormat="1" ht="15.6" x14ac:dyDescent="0.35">
      <c r="A5" s="23" t="s">
        <v>46</v>
      </c>
      <c r="B5" s="10">
        <v>25946.46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5" customFormat="1" ht="15.6" x14ac:dyDescent="0.35">
      <c r="A6" s="23"/>
      <c r="B6" s="24"/>
      <c r="C6" s="24"/>
      <c r="D6" s="24"/>
      <c r="E6" s="24"/>
      <c r="F6" s="24"/>
      <c r="G6" s="29"/>
      <c r="H6" s="24"/>
      <c r="I6" s="24"/>
      <c r="J6" s="24"/>
      <c r="K6" s="24"/>
      <c r="L6" s="24"/>
      <c r="M6" s="24"/>
      <c r="N6" s="24"/>
      <c r="O6" s="24"/>
      <c r="P6" s="24"/>
    </row>
    <row r="7" spans="1:16" s="33" customFormat="1" ht="15.6" x14ac:dyDescent="0.35">
      <c r="A7" s="32" t="s">
        <v>44</v>
      </c>
      <c r="B7" s="38">
        <f t="shared" ref="B7:M7" si="0">SUM(B5:B6)</f>
        <v>25946.46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6">
        <f t="shared" si="0"/>
        <v>0</v>
      </c>
      <c r="N7" s="32"/>
      <c r="O7" s="32"/>
      <c r="P7" s="32"/>
    </row>
    <row r="8" spans="1:16" s="6" customFormat="1" ht="17.100000000000001" x14ac:dyDescent="0.4">
      <c r="A8" s="1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17" customFormat="1" ht="17.100000000000001" x14ac:dyDescent="0.4">
      <c r="A9" s="15" t="s">
        <v>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4" t="s">
        <v>24</v>
      </c>
      <c r="O9" s="14" t="s">
        <v>23</v>
      </c>
      <c r="P9" s="14" t="s">
        <v>26</v>
      </c>
    </row>
    <row r="10" spans="1:16" s="1" customFormat="1" ht="15.6" x14ac:dyDescent="0.35">
      <c r="A10" s="1" t="s">
        <v>7</v>
      </c>
      <c r="B10" s="2"/>
      <c r="C10" s="2"/>
      <c r="D10" s="2"/>
      <c r="E10" s="2"/>
      <c r="F10" s="2"/>
      <c r="G10" s="2"/>
      <c r="H10" s="2">
        <v>25</v>
      </c>
      <c r="I10" s="2"/>
      <c r="J10" s="2"/>
      <c r="K10" s="2"/>
      <c r="L10" s="2"/>
      <c r="M10" s="2"/>
      <c r="N10" s="2">
        <f>SUM(B10:M10)</f>
        <v>25</v>
      </c>
      <c r="O10" s="2">
        <v>250</v>
      </c>
      <c r="P10" s="2">
        <f>O10-N10</f>
        <v>225</v>
      </c>
    </row>
    <row r="11" spans="1:16" s="1" customFormat="1" ht="15.6" x14ac:dyDescent="0.35">
      <c r="A11" s="1" t="s">
        <v>8</v>
      </c>
      <c r="B11" s="2"/>
      <c r="C11" s="2"/>
      <c r="D11" s="2"/>
      <c r="E11" s="2">
        <v>89.99</v>
      </c>
      <c r="F11" s="2"/>
      <c r="G11" s="2"/>
      <c r="H11" s="2">
        <v>157.16999999999999</v>
      </c>
      <c r="I11" s="2"/>
      <c r="J11" s="2"/>
      <c r="K11" s="2"/>
      <c r="L11" s="2"/>
      <c r="M11" s="2"/>
      <c r="N11" s="2">
        <f t="shared" ref="N11:N23" si="1">SUM(B11:M11)</f>
        <v>247.15999999999997</v>
      </c>
      <c r="O11" s="2">
        <v>750</v>
      </c>
      <c r="P11" s="2">
        <f t="shared" ref="P11:P23" si="2">O11-N11</f>
        <v>502.84000000000003</v>
      </c>
    </row>
    <row r="12" spans="1:16" s="1" customFormat="1" ht="15.6" x14ac:dyDescent="0.35">
      <c r="A12" s="1" t="s">
        <v>9</v>
      </c>
      <c r="B12" s="2"/>
      <c r="C12" s="2"/>
      <c r="D12" s="2"/>
      <c r="E12" s="2"/>
      <c r="F12" s="2">
        <v>440</v>
      </c>
      <c r="G12" s="2"/>
      <c r="H12" s="2"/>
      <c r="I12" s="2"/>
      <c r="J12" s="2"/>
      <c r="K12" s="2"/>
      <c r="L12" s="2"/>
      <c r="M12" s="2"/>
      <c r="N12" s="2">
        <f t="shared" si="1"/>
        <v>440</v>
      </c>
      <c r="O12" s="2">
        <v>440</v>
      </c>
      <c r="P12" s="2">
        <f t="shared" si="2"/>
        <v>0</v>
      </c>
    </row>
    <row r="13" spans="1:16" s="1" customFormat="1" ht="15.6" x14ac:dyDescent="0.35">
      <c r="A13" s="1" t="s">
        <v>10</v>
      </c>
      <c r="B13" s="2"/>
      <c r="C13" s="2"/>
      <c r="D13" s="2">
        <v>960.13</v>
      </c>
      <c r="E13" s="2">
        <v>1125.26</v>
      </c>
      <c r="F13" s="2"/>
      <c r="G13" s="2"/>
      <c r="H13" s="2"/>
      <c r="I13" s="2"/>
      <c r="J13" s="2"/>
      <c r="K13" s="2"/>
      <c r="L13" s="2"/>
      <c r="M13" s="2"/>
      <c r="N13" s="2">
        <f t="shared" si="1"/>
        <v>2085.39</v>
      </c>
      <c r="O13" s="2">
        <v>3500</v>
      </c>
      <c r="P13" s="2">
        <f t="shared" si="2"/>
        <v>1414.6100000000001</v>
      </c>
    </row>
    <row r="14" spans="1:16" s="1" customFormat="1" ht="15.6" x14ac:dyDescent="0.35">
      <c r="A14" s="1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2">
        <v>2000</v>
      </c>
      <c r="P14" s="2">
        <f t="shared" si="2"/>
        <v>2000</v>
      </c>
    </row>
    <row r="15" spans="1:16" s="1" customFormat="1" ht="15.6" x14ac:dyDescent="0.35">
      <c r="A15" s="1" t="s">
        <v>12</v>
      </c>
      <c r="B15" s="2"/>
      <c r="C15" s="2"/>
      <c r="D15" s="2"/>
      <c r="E15" s="2"/>
      <c r="F15" s="2">
        <v>725</v>
      </c>
      <c r="G15" s="2"/>
      <c r="H15" s="2"/>
      <c r="I15" s="2"/>
      <c r="J15" s="2"/>
      <c r="K15" s="2"/>
      <c r="L15" s="2"/>
      <c r="M15" s="2"/>
      <c r="N15" s="2">
        <f t="shared" si="1"/>
        <v>725</v>
      </c>
      <c r="O15" s="2">
        <v>2560</v>
      </c>
      <c r="P15" s="2">
        <f t="shared" si="2"/>
        <v>1835</v>
      </c>
    </row>
    <row r="16" spans="1:16" s="1" customFormat="1" ht="15.6" x14ac:dyDescent="0.35">
      <c r="A16" s="1" t="s">
        <v>19</v>
      </c>
      <c r="B16" s="2">
        <v>91.04</v>
      </c>
      <c r="C16" s="2"/>
      <c r="D16" s="2"/>
      <c r="E16" s="2">
        <v>28.8</v>
      </c>
      <c r="F16" s="2"/>
      <c r="G16" s="2">
        <v>99.99</v>
      </c>
      <c r="H16" s="2">
        <v>10</v>
      </c>
      <c r="I16" s="2">
        <v>27.43</v>
      </c>
      <c r="J16" s="2"/>
      <c r="K16" s="2"/>
      <c r="L16" s="2"/>
      <c r="M16" s="2"/>
      <c r="N16" s="2">
        <f t="shared" si="1"/>
        <v>257.26</v>
      </c>
      <c r="O16" s="2">
        <v>700</v>
      </c>
      <c r="P16" s="2">
        <f t="shared" si="2"/>
        <v>442.74</v>
      </c>
    </row>
    <row r="17" spans="1:16" s="1" customFormat="1" ht="15.6" x14ac:dyDescent="0.35">
      <c r="A17" s="1" t="s">
        <v>13</v>
      </c>
      <c r="B17" s="2"/>
      <c r="C17" s="2">
        <v>175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175</v>
      </c>
      <c r="O17" s="2">
        <v>150</v>
      </c>
      <c r="P17" s="2">
        <f t="shared" si="2"/>
        <v>-25</v>
      </c>
    </row>
    <row r="18" spans="1:16" s="1" customFormat="1" ht="15.6" x14ac:dyDescent="0.35">
      <c r="A18" s="1" t="s">
        <v>14</v>
      </c>
      <c r="B18" s="2"/>
      <c r="C18" s="2">
        <v>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82</v>
      </c>
      <c r="O18" s="2">
        <v>100</v>
      </c>
      <c r="P18" s="2">
        <f t="shared" si="2"/>
        <v>18</v>
      </c>
    </row>
    <row r="19" spans="1:16" s="1" customFormat="1" ht="15.6" x14ac:dyDescent="0.35">
      <c r="A19" s="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2">
        <v>500</v>
      </c>
      <c r="P19" s="2">
        <f t="shared" si="2"/>
        <v>500</v>
      </c>
    </row>
    <row r="20" spans="1:16" s="1" customFormat="1" ht="15.6" x14ac:dyDescent="0.35">
      <c r="A20" s="1" t="s">
        <v>16</v>
      </c>
      <c r="B20" s="2"/>
      <c r="C20" s="2"/>
      <c r="D20" s="2"/>
      <c r="E20" s="2">
        <v>610</v>
      </c>
      <c r="F20" s="2"/>
      <c r="G20" s="2"/>
      <c r="H20" s="2"/>
      <c r="I20" s="2"/>
      <c r="J20" s="2"/>
      <c r="K20" s="2"/>
      <c r="L20" s="2"/>
      <c r="M20" s="2"/>
      <c r="N20" s="2">
        <f t="shared" si="1"/>
        <v>610</v>
      </c>
      <c r="O20" s="2">
        <v>650</v>
      </c>
      <c r="P20" s="2">
        <f t="shared" si="2"/>
        <v>40</v>
      </c>
    </row>
    <row r="21" spans="1:16" s="1" customFormat="1" ht="15.6" x14ac:dyDescent="0.35">
      <c r="A21" s="1" t="s">
        <v>17</v>
      </c>
      <c r="B21" s="2">
        <v>972.61</v>
      </c>
      <c r="C21" s="2">
        <v>546.85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1519.46</v>
      </c>
      <c r="O21" s="2">
        <v>1000</v>
      </c>
      <c r="P21" s="2">
        <f t="shared" si="2"/>
        <v>-519.46</v>
      </c>
    </row>
    <row r="22" spans="1:16" s="1" customFormat="1" ht="15.6" x14ac:dyDescent="0.35">
      <c r="A22" s="1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1"/>
        <v>0</v>
      </c>
      <c r="O22" s="2">
        <v>200</v>
      </c>
      <c r="P22" s="2">
        <f t="shared" si="2"/>
        <v>200</v>
      </c>
    </row>
    <row r="23" spans="1:16" s="1" customFormat="1" ht="15.6" x14ac:dyDescent="0.35">
      <c r="A23" s="1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1"/>
        <v>0</v>
      </c>
      <c r="O23" s="2">
        <v>250</v>
      </c>
      <c r="P23" s="2">
        <f t="shared" si="2"/>
        <v>250</v>
      </c>
    </row>
    <row r="24" spans="1:16" s="1" customFormat="1" ht="15.6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27" customFormat="1" ht="15.6" x14ac:dyDescent="0.35">
      <c r="A25" s="28" t="s">
        <v>35</v>
      </c>
      <c r="B25" s="26">
        <f t="shared" ref="B25:P25" si="3">SUM(B10:B24)</f>
        <v>1063.6500000000001</v>
      </c>
      <c r="C25" s="26">
        <f t="shared" si="3"/>
        <v>803.85</v>
      </c>
      <c r="D25" s="26">
        <f t="shared" si="3"/>
        <v>960.13</v>
      </c>
      <c r="E25" s="26">
        <f t="shared" si="3"/>
        <v>1854.05</v>
      </c>
      <c r="F25" s="26">
        <f t="shared" si="3"/>
        <v>1165</v>
      </c>
      <c r="G25" s="26">
        <f t="shared" si="3"/>
        <v>99.99</v>
      </c>
      <c r="H25" s="26">
        <f t="shared" si="3"/>
        <v>192.17</v>
      </c>
      <c r="I25" s="26">
        <f t="shared" si="3"/>
        <v>27.43</v>
      </c>
      <c r="J25" s="26">
        <f t="shared" si="3"/>
        <v>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6166.2699999999995</v>
      </c>
      <c r="O25" s="26">
        <f t="shared" si="3"/>
        <v>13050</v>
      </c>
      <c r="P25" s="26">
        <f t="shared" si="3"/>
        <v>6883.7300000000005</v>
      </c>
    </row>
    <row r="26" spans="1:16" s="3" customFormat="1" ht="15.6" x14ac:dyDescent="0.3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7" customFormat="1" ht="15.6" x14ac:dyDescent="0.35">
      <c r="A27" s="15" t="s">
        <v>41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6" s="3" customFormat="1" ht="15.6" x14ac:dyDescent="0.35">
      <c r="A28" s="7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6" s="3" customFormat="1" ht="15.6" x14ac:dyDescent="0.35">
      <c r="A29" s="3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3" customFormat="1" ht="15.6" x14ac:dyDescent="0.35">
      <c r="A30" s="34" t="s">
        <v>39</v>
      </c>
      <c r="B30" s="10">
        <f t="shared" ref="B30:M30" si="4">B29</f>
        <v>0</v>
      </c>
      <c r="C30" s="10">
        <f t="shared" si="4"/>
        <v>0</v>
      </c>
      <c r="D30" s="10">
        <f t="shared" si="4"/>
        <v>0</v>
      </c>
      <c r="E30" s="10">
        <f t="shared" si="4"/>
        <v>0</v>
      </c>
      <c r="F30" s="10">
        <f t="shared" si="4"/>
        <v>0</v>
      </c>
      <c r="G30" s="10">
        <v>1160</v>
      </c>
      <c r="H30" s="10">
        <v>565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  <c r="N30" s="4"/>
    </row>
    <row r="31" spans="1:16" s="3" customFormat="1" ht="15.6" x14ac:dyDescent="0.35">
      <c r="A31" s="7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s="3" customFormat="1" ht="15.6" x14ac:dyDescent="0.35">
      <c r="A32" s="3" t="s">
        <v>43</v>
      </c>
      <c r="B32" s="10"/>
      <c r="C32" s="10"/>
      <c r="D32" s="10"/>
      <c r="E32" s="10">
        <v>207.37</v>
      </c>
      <c r="F32" s="10"/>
      <c r="G32" s="10"/>
      <c r="H32" s="10"/>
      <c r="I32" s="10"/>
      <c r="J32" s="10"/>
      <c r="K32" s="10"/>
      <c r="L32" s="10"/>
      <c r="M32" s="10"/>
      <c r="N32" s="4"/>
    </row>
    <row r="33" spans="1:16" s="7" customFormat="1" ht="15.6" x14ac:dyDescent="0.35">
      <c r="A33" s="3" t="s">
        <v>50</v>
      </c>
      <c r="B33" s="10"/>
      <c r="C33" s="4"/>
      <c r="D33" s="4"/>
      <c r="E33" s="4"/>
      <c r="F33" s="4"/>
      <c r="G33" s="8"/>
      <c r="H33" s="8"/>
      <c r="I33" s="8"/>
      <c r="J33" s="8"/>
      <c r="K33" s="8"/>
      <c r="L33" s="4"/>
      <c r="M33" s="4"/>
      <c r="N33" s="4"/>
      <c r="O33" s="9"/>
    </row>
    <row r="34" spans="1:16" s="7" customFormat="1" ht="15.6" x14ac:dyDescent="0.35">
      <c r="A34" s="34" t="s">
        <v>40</v>
      </c>
      <c r="B34" s="10">
        <f t="shared" ref="B34:M34" si="5">SUM(B32:B33)</f>
        <v>0</v>
      </c>
      <c r="C34" s="4">
        <f t="shared" si="5"/>
        <v>0</v>
      </c>
      <c r="D34" s="4">
        <f t="shared" si="5"/>
        <v>0</v>
      </c>
      <c r="E34" s="4">
        <f t="shared" si="5"/>
        <v>207.37</v>
      </c>
      <c r="F34" s="4">
        <f t="shared" si="5"/>
        <v>0</v>
      </c>
      <c r="G34" s="4">
        <f t="shared" si="5"/>
        <v>0</v>
      </c>
      <c r="H34" s="4">
        <f t="shared" si="5"/>
        <v>0</v>
      </c>
      <c r="I34" s="4">
        <f t="shared" si="5"/>
        <v>0</v>
      </c>
      <c r="J34" s="4">
        <f t="shared" si="5"/>
        <v>0</v>
      </c>
      <c r="K34" s="4">
        <f t="shared" si="5"/>
        <v>0</v>
      </c>
      <c r="L34" s="4">
        <f t="shared" si="5"/>
        <v>0</v>
      </c>
      <c r="M34" s="4">
        <f t="shared" si="5"/>
        <v>0</v>
      </c>
      <c r="N34" s="4"/>
      <c r="O34" s="9"/>
    </row>
    <row r="35" spans="1:16" s="3" customFormat="1" ht="15.6" x14ac:dyDescent="0.3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7" customFormat="1" ht="15.6" x14ac:dyDescent="0.35">
      <c r="A36" s="15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3" customFormat="1" ht="15.75" x14ac:dyDescent="0.25">
      <c r="A37" s="7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6" s="1" customFormat="1" ht="15.75" x14ac:dyDescent="0.25">
      <c r="A38" s="1" t="s">
        <v>6</v>
      </c>
      <c r="B38" s="2"/>
      <c r="C38" s="2">
        <v>1620</v>
      </c>
      <c r="D38" s="2"/>
      <c r="E38" s="2"/>
      <c r="F38" s="2">
        <v>895</v>
      </c>
      <c r="G38" s="2">
        <v>955</v>
      </c>
      <c r="H38" s="2">
        <v>1305</v>
      </c>
      <c r="I38" s="2"/>
      <c r="J38" s="2"/>
      <c r="K38" s="2"/>
      <c r="L38" s="2"/>
      <c r="M38" s="2"/>
      <c r="N38" s="2"/>
      <c r="P38" s="2"/>
    </row>
    <row r="39" spans="1:16" s="1" customFormat="1" ht="15.75" x14ac:dyDescent="0.25">
      <c r="A39" s="1" t="s">
        <v>53</v>
      </c>
      <c r="B39" s="2"/>
      <c r="C39" s="2">
        <v>296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</row>
    <row r="40" spans="1:16" s="1" customFormat="1" ht="15.75" x14ac:dyDescent="0.25">
      <c r="A40" s="1" t="s">
        <v>54</v>
      </c>
      <c r="B40" s="2"/>
      <c r="C40" s="2"/>
      <c r="D40" s="2"/>
      <c r="E40" s="2"/>
      <c r="F40" s="2">
        <v>880</v>
      </c>
      <c r="G40" s="2"/>
      <c r="H40" s="2"/>
      <c r="I40" s="2"/>
      <c r="J40" s="2"/>
      <c r="K40" s="2"/>
      <c r="L40" s="2"/>
      <c r="M40" s="2"/>
      <c r="N40" s="2"/>
      <c r="P40" s="2"/>
    </row>
    <row r="41" spans="1:16" s="1" customFormat="1" ht="15.75" x14ac:dyDescent="0.25">
      <c r="A41" s="1" t="s">
        <v>56</v>
      </c>
      <c r="B41" s="2"/>
      <c r="C41" s="2"/>
      <c r="D41" s="2"/>
      <c r="E41" s="2"/>
      <c r="F41" s="2"/>
      <c r="G41" s="2">
        <v>30</v>
      </c>
      <c r="H41" s="2">
        <v>480</v>
      </c>
      <c r="I41" s="2"/>
      <c r="J41" s="2"/>
      <c r="K41" s="2"/>
      <c r="L41" s="2"/>
      <c r="M41" s="2"/>
      <c r="N41" s="2"/>
      <c r="P41" s="2"/>
    </row>
    <row r="42" spans="1:16" s="1" customFormat="1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</row>
    <row r="43" spans="1:16" s="1" customFormat="1" ht="15.75" x14ac:dyDescent="0.25">
      <c r="A43" s="35" t="s">
        <v>48</v>
      </c>
      <c r="B43" s="2">
        <f>SUM(B38:B39)</f>
        <v>0</v>
      </c>
      <c r="C43" s="2">
        <f>SUM(C38:C42)</f>
        <v>1916</v>
      </c>
      <c r="D43" s="2">
        <f>SUM(D38:D38)</f>
        <v>0</v>
      </c>
      <c r="E43" s="2">
        <f>SUM(E38:E38)</f>
        <v>0</v>
      </c>
      <c r="F43" s="2">
        <f t="shared" ref="F43:M43" si="6">SUM(F38:F42)</f>
        <v>1775</v>
      </c>
      <c r="G43" s="2">
        <f t="shared" si="6"/>
        <v>985</v>
      </c>
      <c r="H43" s="2">
        <f t="shared" si="6"/>
        <v>1785</v>
      </c>
      <c r="I43" s="2">
        <f t="shared" si="6"/>
        <v>0</v>
      </c>
      <c r="J43" s="2">
        <f t="shared" si="6"/>
        <v>0</v>
      </c>
      <c r="K43" s="2">
        <f t="shared" si="6"/>
        <v>0</v>
      </c>
      <c r="L43" s="2">
        <f t="shared" si="6"/>
        <v>0</v>
      </c>
      <c r="M43" s="2">
        <f t="shared" si="6"/>
        <v>0</v>
      </c>
      <c r="N43" s="2"/>
      <c r="P43" s="2"/>
    </row>
    <row r="44" spans="1:16" s="3" customFormat="1" ht="15.75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7" customFormat="1" ht="15.75" x14ac:dyDescent="0.25">
      <c r="A45" s="7" t="s">
        <v>38</v>
      </c>
      <c r="B45" s="4"/>
      <c r="C45" s="8"/>
      <c r="D45" s="4"/>
      <c r="E45" s="8"/>
      <c r="F45" s="8"/>
      <c r="G45" s="4"/>
      <c r="H45" s="4"/>
      <c r="I45" s="4"/>
      <c r="J45" s="4"/>
      <c r="K45" s="4"/>
      <c r="L45" s="4"/>
      <c r="M45" s="4"/>
      <c r="N45" s="4"/>
      <c r="O45" s="9"/>
    </row>
    <row r="46" spans="1:16" s="3" customFormat="1" ht="15.75" x14ac:dyDescent="0.25">
      <c r="A46" s="3" t="s">
        <v>6</v>
      </c>
      <c r="B46" s="4">
        <v>2067.75</v>
      </c>
      <c r="C46" s="4"/>
      <c r="D46" s="4"/>
      <c r="E46" s="4"/>
      <c r="F46" s="4"/>
      <c r="G46" s="4">
        <v>1821.75</v>
      </c>
      <c r="H46" s="4">
        <v>1337.45</v>
      </c>
      <c r="I46" s="4"/>
      <c r="J46" s="4"/>
      <c r="K46" s="4"/>
      <c r="L46" s="4"/>
      <c r="M46" s="4"/>
      <c r="N46" s="4"/>
      <c r="O46" s="10"/>
    </row>
    <row r="47" spans="1:16" s="3" customFormat="1" ht="15.75" x14ac:dyDescent="0.25">
      <c r="A47" s="3" t="s">
        <v>53</v>
      </c>
      <c r="B47" s="4">
        <v>360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</row>
    <row r="48" spans="1:16" s="3" customFormat="1" ht="15.75" x14ac:dyDescent="0.25">
      <c r="A48" s="3" t="s">
        <v>55</v>
      </c>
      <c r="B48" s="4"/>
      <c r="C48" s="4"/>
      <c r="D48" s="4"/>
      <c r="E48" s="4"/>
      <c r="F48" s="4">
        <v>757.76</v>
      </c>
      <c r="G48" s="4">
        <v>193</v>
      </c>
      <c r="H48" s="4"/>
      <c r="I48" s="4"/>
      <c r="J48" s="4"/>
      <c r="K48" s="4"/>
      <c r="L48" s="4"/>
      <c r="M48" s="4"/>
      <c r="N48" s="4"/>
      <c r="O48" s="10"/>
    </row>
    <row r="49" spans="1:16" s="3" customFormat="1" ht="15.75" x14ac:dyDescent="0.25">
      <c r="A49" s="3" t="s">
        <v>56</v>
      </c>
      <c r="B49" s="4"/>
      <c r="C49" s="4"/>
      <c r="D49" s="4"/>
      <c r="E49" s="4"/>
      <c r="F49" s="4"/>
      <c r="G49" s="4"/>
      <c r="H49" s="4">
        <v>3465</v>
      </c>
      <c r="I49" s="4"/>
      <c r="J49" s="4"/>
      <c r="K49" s="4"/>
      <c r="L49" s="4"/>
      <c r="M49" s="4"/>
      <c r="N49" s="4"/>
      <c r="O49" s="10"/>
    </row>
    <row r="50" spans="1:16" s="3" customFormat="1" ht="15.75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</row>
    <row r="51" spans="1:16" s="3" customFormat="1" ht="15.7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0"/>
    </row>
    <row r="52" spans="1:16" s="7" customFormat="1" ht="15.75" x14ac:dyDescent="0.25">
      <c r="A52" s="34" t="s">
        <v>49</v>
      </c>
      <c r="B52" s="4">
        <f>SUM(B46:B50)</f>
        <v>2427.75</v>
      </c>
      <c r="C52" s="4">
        <f t="shared" ref="C52:J52" si="7">SUM(C46:C46)</f>
        <v>0</v>
      </c>
      <c r="D52" s="4">
        <f t="shared" si="7"/>
        <v>0</v>
      </c>
      <c r="E52" s="4">
        <f t="shared" si="7"/>
        <v>0</v>
      </c>
      <c r="F52" s="4">
        <f>SUM(F46:F50)</f>
        <v>757.76</v>
      </c>
      <c r="G52" s="4">
        <f>SUM(G46:G50)</f>
        <v>2014.75</v>
      </c>
      <c r="H52" s="4">
        <f>SUM(H46:H51)</f>
        <v>4802.45</v>
      </c>
      <c r="I52" s="4">
        <f t="shared" si="7"/>
        <v>0</v>
      </c>
      <c r="J52" s="4">
        <f t="shared" si="7"/>
        <v>0</v>
      </c>
      <c r="K52" s="4">
        <f>SUM(K46:K51)</f>
        <v>0</v>
      </c>
      <c r="L52" s="4">
        <f>SUM(L46:L51)</f>
        <v>0</v>
      </c>
      <c r="M52" s="4">
        <f>SUM(M46:M51)</f>
        <v>0</v>
      </c>
      <c r="N52" s="2"/>
      <c r="O52" s="9"/>
    </row>
    <row r="53" spans="1:16" s="3" customFormat="1" ht="15.7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s="1" customFormat="1" ht="15.7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s="17" customFormat="1" ht="15.75" x14ac:dyDescent="0.25">
      <c r="A55" s="17" t="s">
        <v>36</v>
      </c>
      <c r="B55" s="16">
        <f>B7</f>
        <v>25946.46</v>
      </c>
      <c r="C55" s="16">
        <f>B58</f>
        <v>22455.059999999998</v>
      </c>
      <c r="D55" s="16">
        <f t="shared" ref="D55:M55" si="8">C58</f>
        <v>23567.21</v>
      </c>
      <c r="E55" s="16">
        <f t="shared" si="8"/>
        <v>22607.079999999998</v>
      </c>
      <c r="F55" s="16">
        <f t="shared" si="8"/>
        <v>20545.659999999996</v>
      </c>
      <c r="G55" s="16">
        <f t="shared" si="8"/>
        <v>20397.899999999998</v>
      </c>
      <c r="H55" s="16">
        <f t="shared" si="8"/>
        <v>20428.159999999996</v>
      </c>
      <c r="I55" s="16">
        <f t="shared" si="8"/>
        <v>17783.539999999997</v>
      </c>
      <c r="J55" s="16">
        <f t="shared" si="8"/>
        <v>17756.109999999997</v>
      </c>
      <c r="K55" s="16">
        <f t="shared" si="8"/>
        <v>17756.109999999997</v>
      </c>
      <c r="L55" s="16">
        <f t="shared" si="8"/>
        <v>17756.109999999997</v>
      </c>
      <c r="M55" s="16">
        <f t="shared" si="8"/>
        <v>17756.109999999997</v>
      </c>
      <c r="N55" s="16"/>
    </row>
    <row r="56" spans="1:16" s="17" customFormat="1" ht="15.75" x14ac:dyDescent="0.25">
      <c r="A56" s="17" t="s">
        <v>20</v>
      </c>
      <c r="B56" s="16">
        <f>B30+B43</f>
        <v>0</v>
      </c>
      <c r="C56" s="16">
        <f t="shared" ref="C56:M56" si="9">C7+C30+C43</f>
        <v>1916</v>
      </c>
      <c r="D56" s="16">
        <f t="shared" si="9"/>
        <v>0</v>
      </c>
      <c r="E56" s="16">
        <f t="shared" si="9"/>
        <v>0</v>
      </c>
      <c r="F56" s="16">
        <f t="shared" si="9"/>
        <v>1775</v>
      </c>
      <c r="G56" s="16">
        <f t="shared" si="9"/>
        <v>2145</v>
      </c>
      <c r="H56" s="16">
        <f t="shared" si="9"/>
        <v>2350</v>
      </c>
      <c r="I56" s="16">
        <f t="shared" si="9"/>
        <v>0</v>
      </c>
      <c r="J56" s="16">
        <f t="shared" si="9"/>
        <v>0</v>
      </c>
      <c r="K56" s="16">
        <f t="shared" si="9"/>
        <v>0</v>
      </c>
      <c r="L56" s="16">
        <f t="shared" si="9"/>
        <v>0</v>
      </c>
      <c r="M56" s="16">
        <f t="shared" si="9"/>
        <v>0</v>
      </c>
      <c r="N56" s="16">
        <f>SUM(B56:M56)</f>
        <v>8186</v>
      </c>
      <c r="P56" s="16"/>
    </row>
    <row r="57" spans="1:16" s="17" customFormat="1" ht="15.75" x14ac:dyDescent="0.25">
      <c r="A57" s="17" t="s">
        <v>21</v>
      </c>
      <c r="B57" s="16">
        <f t="shared" ref="B57:M57" si="10">B25+B34+B52</f>
        <v>3491.4</v>
      </c>
      <c r="C57" s="16">
        <f t="shared" si="10"/>
        <v>803.85</v>
      </c>
      <c r="D57" s="16">
        <f t="shared" si="10"/>
        <v>960.13</v>
      </c>
      <c r="E57" s="16">
        <f t="shared" si="10"/>
        <v>2061.42</v>
      </c>
      <c r="F57" s="16">
        <f t="shared" si="10"/>
        <v>1922.76</v>
      </c>
      <c r="G57" s="16">
        <f t="shared" si="10"/>
        <v>2114.7399999999998</v>
      </c>
      <c r="H57" s="16">
        <f t="shared" si="10"/>
        <v>4994.62</v>
      </c>
      <c r="I57" s="16">
        <f t="shared" si="10"/>
        <v>27.43</v>
      </c>
      <c r="J57" s="16">
        <f t="shared" si="10"/>
        <v>0</v>
      </c>
      <c r="K57" s="16">
        <f t="shared" si="10"/>
        <v>0</v>
      </c>
      <c r="L57" s="16">
        <f t="shared" si="10"/>
        <v>0</v>
      </c>
      <c r="M57" s="16">
        <f t="shared" si="10"/>
        <v>0</v>
      </c>
      <c r="N57" s="16">
        <f>SUM(B57:M57)</f>
        <v>16376.349999999999</v>
      </c>
      <c r="P57" s="16"/>
    </row>
    <row r="58" spans="1:16" s="17" customFormat="1" ht="15.75" x14ac:dyDescent="0.25">
      <c r="A58" s="17" t="s">
        <v>22</v>
      </c>
      <c r="B58" s="16">
        <f>B55+B56-B57</f>
        <v>22455.059999999998</v>
      </c>
      <c r="C58" s="16">
        <f t="shared" ref="C58:M58" si="11">C55+C56-C57</f>
        <v>23567.21</v>
      </c>
      <c r="D58" s="16">
        <f t="shared" si="11"/>
        <v>22607.079999999998</v>
      </c>
      <c r="E58" s="16">
        <f t="shared" si="11"/>
        <v>20545.659999999996</v>
      </c>
      <c r="F58" s="16">
        <f t="shared" si="11"/>
        <v>20397.899999999998</v>
      </c>
      <c r="G58" s="16">
        <f t="shared" si="11"/>
        <v>20428.159999999996</v>
      </c>
      <c r="H58" s="16">
        <f t="shared" si="11"/>
        <v>17783.539999999997</v>
      </c>
      <c r="I58" s="16">
        <f t="shared" si="11"/>
        <v>17756.109999999997</v>
      </c>
      <c r="J58" s="16">
        <f t="shared" si="11"/>
        <v>17756.109999999997</v>
      </c>
      <c r="K58" s="16">
        <f t="shared" si="11"/>
        <v>17756.109999999997</v>
      </c>
      <c r="L58" s="16">
        <f t="shared" si="11"/>
        <v>17756.109999999997</v>
      </c>
      <c r="M58" s="16">
        <f t="shared" si="11"/>
        <v>17756.109999999997</v>
      </c>
      <c r="N58" s="16"/>
      <c r="P58" s="16"/>
    </row>
  </sheetData>
  <mergeCells count="2">
    <mergeCell ref="A1:P1"/>
    <mergeCell ref="A2:P2"/>
  </mergeCells>
  <printOptions gridLines="1"/>
  <pageMargins left="0.5" right="0.25" top="0.4" bottom="0.4" header="0" footer="0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2019-01-31T18:45:35Z</cp:lastPrinted>
  <dcterms:created xsi:type="dcterms:W3CDTF">2016-09-29T13:48:27Z</dcterms:created>
  <dcterms:modified xsi:type="dcterms:W3CDTF">2019-01-31T18:46:52Z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