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definedNames>
    <definedName name="Z_C615764C_F046_429A_BE15_6447FFAB517F_.wvu.Cols" localSheetId="0" hidden="1">Sheet1!$K:$M</definedName>
  </definedNames>
  <calcPr calcId="145621"/>
  <customWorkbookViews>
    <customWorkbookView name="Carol - Personal View" guid="{C615764C-F046-429A-BE15-6447FFAB517F}" mergeInterval="0" personalView="1" maximized="1" windowWidth="1596" windowHeight="671" activeSheetId="1"/>
  </customWorkbookViews>
</workbook>
</file>

<file path=xl/calcChain.xml><?xml version="1.0" encoding="utf-8"?>
<calcChain xmlns="http://schemas.openxmlformats.org/spreadsheetml/2006/main">
  <c r="L24" i="1" l="1"/>
  <c r="P21" i="1"/>
  <c r="N21" i="1"/>
  <c r="L39" i="1"/>
  <c r="K39" i="1" l="1"/>
  <c r="J39" i="1" l="1"/>
  <c r="H24" i="1" l="1"/>
  <c r="G24" i="1" l="1"/>
  <c r="F24" i="1"/>
  <c r="B24" i="1" l="1"/>
  <c r="N20" i="1"/>
  <c r="P20" i="1" s="1"/>
  <c r="N17" i="1"/>
  <c r="P17" i="1" s="1"/>
  <c r="N13" i="1"/>
  <c r="P13" i="1" s="1"/>
  <c r="B38" i="1"/>
  <c r="N36" i="1" l="1"/>
  <c r="N34" i="1"/>
  <c r="M8" i="1" l="1"/>
  <c r="M39" i="1" s="1"/>
  <c r="L8" i="1"/>
  <c r="K8" i="1"/>
  <c r="J8" i="1"/>
  <c r="I8" i="1"/>
  <c r="I39" i="1" s="1"/>
  <c r="H8" i="1"/>
  <c r="H39" i="1" s="1"/>
  <c r="G8" i="1"/>
  <c r="G39" i="1" s="1"/>
  <c r="F8" i="1"/>
  <c r="F39" i="1" s="1"/>
  <c r="E8" i="1"/>
  <c r="E39" i="1" s="1"/>
  <c r="D8" i="1"/>
  <c r="D39" i="1" s="1"/>
  <c r="C8" i="1"/>
  <c r="C39" i="1" s="1"/>
  <c r="B8" i="1"/>
  <c r="M31" i="1"/>
  <c r="M40" i="1" s="1"/>
  <c r="L31" i="1"/>
  <c r="L40" i="1" s="1"/>
  <c r="K31" i="1"/>
  <c r="K40" i="1" s="1"/>
  <c r="J31" i="1"/>
  <c r="J40" i="1" s="1"/>
  <c r="I31" i="1"/>
  <c r="I40" i="1" s="1"/>
  <c r="H31" i="1"/>
  <c r="H40" i="1" s="1"/>
  <c r="G31" i="1"/>
  <c r="G40" i="1" s="1"/>
  <c r="F31" i="1"/>
  <c r="F40" i="1" s="1"/>
  <c r="E24" i="1"/>
  <c r="E31" i="1" s="1"/>
  <c r="E40" i="1" s="1"/>
  <c r="D31" i="1"/>
  <c r="D40" i="1" s="1"/>
  <c r="C31" i="1"/>
  <c r="C40" i="1" s="1"/>
  <c r="N23" i="1"/>
  <c r="P23" i="1" s="1"/>
  <c r="N22" i="1"/>
  <c r="P22" i="1" s="1"/>
  <c r="O31" i="1"/>
  <c r="N24" i="1" l="1"/>
  <c r="P24" i="1" s="1"/>
  <c r="B31" i="1"/>
  <c r="B40" i="1" s="1"/>
  <c r="N29" i="1" l="1"/>
  <c r="N28" i="1"/>
  <c r="N27" i="1"/>
  <c r="N26" i="1"/>
  <c r="N25" i="1"/>
  <c r="N19" i="1" l="1"/>
  <c r="P19" i="1" s="1"/>
  <c r="N18" i="1"/>
  <c r="P18" i="1" s="1"/>
  <c r="N16" i="1" l="1"/>
  <c r="P16" i="1" s="1"/>
  <c r="N15" i="1"/>
  <c r="P15" i="1" s="1"/>
  <c r="N14" i="1"/>
  <c r="N12" i="1"/>
  <c r="P12" i="1" s="1"/>
  <c r="N11" i="1"/>
  <c r="P11" i="1" s="1"/>
  <c r="P14" i="1" l="1"/>
  <c r="N31" i="1"/>
  <c r="P31" i="1"/>
  <c r="B41" i="1"/>
  <c r="C38" i="1" s="1"/>
  <c r="C41" i="1" s="1"/>
  <c r="D38" i="1" s="1"/>
  <c r="D41" i="1" s="1"/>
  <c r="E38" i="1" s="1"/>
  <c r="E41" i="1" l="1"/>
  <c r="F38" i="1" s="1"/>
  <c r="F41" i="1" s="1"/>
  <c r="G38" i="1" s="1"/>
  <c r="G41" i="1" s="1"/>
  <c r="H38" i="1" s="1"/>
  <c r="H41" i="1" s="1"/>
  <c r="I38" i="1" s="1"/>
  <c r="I41" i="1" s="1"/>
  <c r="J38" i="1" s="1"/>
  <c r="J41" i="1" s="1"/>
  <c r="K38" i="1" s="1"/>
  <c r="K41" i="1" s="1"/>
  <c r="L38" i="1" s="1"/>
  <c r="L41" i="1" s="1"/>
  <c r="M38" i="1" s="1"/>
  <c r="M41" i="1" s="1"/>
</calcChain>
</file>

<file path=xl/sharedStrings.xml><?xml version="1.0" encoding="utf-8"?>
<sst xmlns="http://schemas.openxmlformats.org/spreadsheetml/2006/main" count="55" uniqueCount="51">
  <si>
    <t>May</t>
  </si>
  <si>
    <t>June</t>
  </si>
  <si>
    <t>July</t>
  </si>
  <si>
    <t>August</t>
  </si>
  <si>
    <t>September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</si>
  <si>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</si>
  <si>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</si>
  <si>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</si>
  <si>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</si>
  <si>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</si>
  <si>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</si>
  <si>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</si>
  <si>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</si>
  <si>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</si>
  <si>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</si>
  <si>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</si>
  <si>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</si>
  <si>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</si>
  <si>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</si>
  <si>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Budgeted Expenses</t>
  </si>
  <si>
    <t xml:space="preserve">     Total Budgeted Expenses</t>
  </si>
  <si>
    <t xml:space="preserve">Beginning Balance for Month  </t>
  </si>
  <si>
    <t>Video/Archive Supplies</t>
  </si>
  <si>
    <t>Charles H. Wright MAAH</t>
  </si>
  <si>
    <t>Christmas Family Sponsorship</t>
  </si>
  <si>
    <t>Community Hat Strut</t>
  </si>
  <si>
    <t>St. Clare School for Girls</t>
  </si>
  <si>
    <t>Velma's Closet</t>
  </si>
  <si>
    <t xml:space="preserve">     Arts </t>
  </si>
  <si>
    <t xml:space="preserve">     Health and Human Services</t>
  </si>
  <si>
    <t xml:space="preserve">     International Trends and Services</t>
  </si>
  <si>
    <t xml:space="preserve">     National Trends and Services</t>
  </si>
  <si>
    <t xml:space="preserve">     Servies to Youth</t>
  </si>
  <si>
    <t>Budgeted Income</t>
  </si>
  <si>
    <t>Unplanned  Requests</t>
  </si>
  <si>
    <t>Total Facet</t>
  </si>
  <si>
    <t>Links Foundation Fee</t>
  </si>
  <si>
    <t>Income</t>
  </si>
  <si>
    <t>Expenses</t>
  </si>
  <si>
    <t>Metro Detroit STEAMM</t>
  </si>
  <si>
    <t>The Links Incorporated, Detroit (MI) Chapter</t>
  </si>
  <si>
    <t>Balance Forward from 2017-18 Budget Year</t>
  </si>
  <si>
    <t>Balance Forward</t>
  </si>
  <si>
    <t>HBCU</t>
  </si>
  <si>
    <t>DIA Scholarships</t>
  </si>
  <si>
    <t>Hat Strut</t>
  </si>
  <si>
    <t>Thanksgiving Family Sponsorship</t>
  </si>
  <si>
    <t>Program Budget for May 1, 2018 through January 31, 2019</t>
  </si>
  <si>
    <t>Metro Detroit STEAMM contribution</t>
  </si>
  <si>
    <t>Thru  March 31, 2019</t>
  </si>
  <si>
    <t>FOCUS 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</si>
</sst>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0" borderId="1" xfId="0" applyFont="1" applyBorder="1"/>
    <xf numFmtId="4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/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" fontId="1" fillId="0" borderId="0" xfId="0" applyNumberFormat="1" applyFont="1"/>
    <xf numFmtId="2" fontId="1" fillId="0" borderId="1" xfId="0" applyNumberFormat="1" applyFont="1" applyFill="1" applyBorder="1" applyAlignment="1">
      <alignment horizontal="left"/>
    </xf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4" fontId="1" fillId="5" borderId="1" xfId="0" applyNumberFormat="1" applyFont="1" applyFill="1" applyBorder="1"/>
    <xf numFmtId="0" fontId="1" fillId="5" borderId="1" xfId="0" applyFont="1" applyFill="1" applyBorder="1"/>
    <xf numFmtId="164" fontId="1" fillId="0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198584</xdr:colOff>
      <xdr:row>0</xdr:row>
      <xdr:rowOff>23111</xdr:rowOff>
    </xdr:from>
    <xdr:to>
      <xdr:col>15</xdr:col>
      <xdr:colOff>514351</xdr:colOff>
      <xdr:row>1</xdr:row>
      <xdr:rowOff>352425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8809" y="23111"/>
          <a:ext cx="1277792" cy="691264"/>
        </a:xfrm>
        <a:prstGeom prst="rect">
          <a:avLst/>
        </a:prstGeom>
      </xdr:spPr>
    </xdr:pic>
    <xdr:clientData/>
  </xdr:twoCellAnchor>
  <xdr:twoCellAnchor editAs="oneCell">
    <xdr:from>
      <xdr:col>0</xdr:col>
      <xdr:colOff>923925</xdr:colOff>
      <xdr:row>0</xdr:row>
      <xdr:rowOff>19050</xdr:rowOff>
    </xdr:from>
    <xdr:to>
      <xdr:col>0</xdr:col>
      <xdr:colOff>2201717</xdr:colOff>
      <xdr:row>1</xdr:row>
      <xdr:rowOff>348364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9050"/>
          <a:ext cx="1277792" cy="691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L25" sqref="L25"/>
    </sheetView>
  </sheetViews>
  <sheetFormatPr defaultRowHeight="15" x14ac:dyDescent="0.25"/>
  <cols>
    <col min="1" max="1" width="44.5703125" customWidth="1"/>
    <col min="2" max="2" width="16.85546875" style="5" customWidth="1"/>
    <col min="3" max="3" width="17" style="4" customWidth="1"/>
    <col min="4" max="4" width="16.140625" style="4" customWidth="1"/>
    <col min="5" max="5" width="15.7109375" style="4" customWidth="1"/>
    <col min="6" max="13" width="15.42578125" style="4" customWidth="1"/>
    <col min="14" max="14" width="15.5703125" customWidth="1"/>
    <col min="15" max="15" width="14.42578125" customWidth="1"/>
    <col min="16" max="16" width="15.85546875" customWidth="1"/>
  </cols>
  <sheetData>
    <row r="1" spans="1:16" s="1" customFormat="1" ht="28.5" x14ac:dyDescent="0.6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ht="28.5" x14ac:dyDescent="0.6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9" customFormat="1" ht="17.100000000000001" x14ac:dyDescent="0.4">
      <c r="A3" s="28" t="s">
        <v>49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10</v>
      </c>
      <c r="O3" s="8" t="s">
        <v>10</v>
      </c>
      <c r="P3" s="8" t="s">
        <v>10</v>
      </c>
    </row>
    <row r="4" spans="1:16" s="15" customFormat="1" ht="17.100000000000001" x14ac:dyDescent="0.4">
      <c r="A4" s="13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9" customFormat="1" ht="17.100000000000001" x14ac:dyDescent="0.4">
      <c r="A5" s="11" t="s">
        <v>41</v>
      </c>
      <c r="B5" s="22">
        <v>33240.76</v>
      </c>
      <c r="C5" s="8"/>
      <c r="D5" s="8"/>
      <c r="E5" s="8"/>
      <c r="F5" s="8"/>
      <c r="G5" s="8"/>
      <c r="H5" s="8"/>
      <c r="I5" s="8"/>
      <c r="J5" s="8"/>
      <c r="K5" s="8"/>
      <c r="L5" s="19"/>
      <c r="M5" s="8"/>
      <c r="N5" s="8"/>
      <c r="O5" s="8"/>
      <c r="P5" s="8"/>
    </row>
    <row r="6" spans="1:16" s="9" customFormat="1" ht="17.25" x14ac:dyDescent="0.3">
      <c r="A6" s="11" t="s">
        <v>45</v>
      </c>
      <c r="B6" s="22"/>
      <c r="C6" s="8"/>
      <c r="D6" s="8"/>
      <c r="E6" s="8"/>
      <c r="F6" s="8"/>
      <c r="G6" s="8"/>
      <c r="H6" s="25">
        <v>25</v>
      </c>
      <c r="I6" s="8"/>
      <c r="J6" s="8"/>
      <c r="K6" s="8"/>
      <c r="L6" s="19"/>
      <c r="M6" s="8"/>
      <c r="N6" s="8"/>
      <c r="O6" s="8"/>
      <c r="P6" s="8"/>
    </row>
    <row r="7" spans="1:16" s="9" customFormat="1" ht="17.100000000000001" x14ac:dyDescent="0.4">
      <c r="A7" s="11"/>
      <c r="B7" s="4"/>
      <c r="C7" s="8"/>
      <c r="D7" s="8"/>
      <c r="E7" s="8"/>
      <c r="F7" s="8"/>
      <c r="G7" s="8"/>
      <c r="H7" s="8"/>
      <c r="I7" s="8"/>
      <c r="J7" s="8"/>
      <c r="K7" s="8"/>
      <c r="L7" s="19"/>
      <c r="M7" s="8"/>
      <c r="N7" s="8"/>
      <c r="O7" s="8"/>
      <c r="P7" s="8"/>
    </row>
    <row r="8" spans="1:16" s="26" customFormat="1" ht="15.6" x14ac:dyDescent="0.35">
      <c r="A8" s="23" t="s">
        <v>5</v>
      </c>
      <c r="B8" s="24">
        <f t="shared" ref="B8:M8" si="0">SUM(B5:B7)</f>
        <v>33240.76</v>
      </c>
      <c r="C8" s="27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25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32">
        <f t="shared" si="0"/>
        <v>0</v>
      </c>
      <c r="N8" s="25"/>
      <c r="O8" s="25"/>
      <c r="P8" s="25"/>
    </row>
    <row r="9" spans="1:16" s="9" customFormat="1" ht="17.100000000000001" x14ac:dyDescent="0.4">
      <c r="A9" s="10" t="s">
        <v>10</v>
      </c>
      <c r="B9" s="8"/>
      <c r="C9" s="8"/>
      <c r="D9" s="8"/>
      <c r="E9" s="21"/>
      <c r="F9" s="8"/>
      <c r="G9" s="8"/>
      <c r="H9" s="8"/>
      <c r="I9" s="8"/>
      <c r="J9" s="8"/>
      <c r="K9" s="8"/>
      <c r="L9" s="20"/>
      <c r="M9" s="8"/>
      <c r="N9" s="8"/>
      <c r="O9" s="8"/>
      <c r="P9" s="8"/>
    </row>
    <row r="10" spans="1:16" s="18" customFormat="1" ht="17.100000000000001" x14ac:dyDescent="0.4">
      <c r="A10" s="16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 t="s">
        <v>9</v>
      </c>
      <c r="O10" s="12" t="s">
        <v>8</v>
      </c>
      <c r="P10" s="12" t="s">
        <v>11</v>
      </c>
    </row>
    <row r="11" spans="1:16" s="2" customFormat="1" ht="15.6" x14ac:dyDescent="0.35">
      <c r="A11" s="2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ref="N11:N16" si="1">SUM(B11:M11)</f>
        <v>0</v>
      </c>
      <c r="O11" s="3">
        <v>750</v>
      </c>
      <c r="P11" s="3">
        <f t="shared" ref="P11:P16" si="2">O11-N11</f>
        <v>750</v>
      </c>
    </row>
    <row r="12" spans="1:16" s="2" customFormat="1" ht="15.6" x14ac:dyDescent="0.35">
      <c r="A12" s="2" t="s">
        <v>23</v>
      </c>
      <c r="B12" s="3"/>
      <c r="C12" s="3"/>
      <c r="D12" s="3"/>
      <c r="E12" s="3"/>
      <c r="F12" s="3"/>
      <c r="G12" s="3"/>
      <c r="H12" s="3"/>
      <c r="I12" s="3"/>
      <c r="J12" s="3">
        <v>1000</v>
      </c>
      <c r="K12" s="3"/>
      <c r="L12" s="3"/>
      <c r="M12" s="3"/>
      <c r="N12" s="3">
        <f t="shared" si="1"/>
        <v>1000</v>
      </c>
      <c r="O12" s="3">
        <v>1000</v>
      </c>
      <c r="P12" s="3">
        <f t="shared" si="2"/>
        <v>0</v>
      </c>
    </row>
    <row r="13" spans="1:16" s="2" customFormat="1" ht="15.6" x14ac:dyDescent="0.35">
      <c r="A13" s="2" t="s">
        <v>46</v>
      </c>
      <c r="B13" s="3"/>
      <c r="C13" s="3"/>
      <c r="D13" s="3"/>
      <c r="E13" s="3"/>
      <c r="F13" s="3"/>
      <c r="G13" s="3"/>
      <c r="H13" s="3"/>
      <c r="I13" s="3">
        <v>218.77</v>
      </c>
      <c r="J13" s="3"/>
      <c r="K13" s="3"/>
      <c r="L13" s="3"/>
      <c r="M13" s="3"/>
      <c r="N13" s="3">
        <f>SUM(B13:M13)</f>
        <v>218.77</v>
      </c>
      <c r="O13" s="3">
        <v>250</v>
      </c>
      <c r="P13" s="3">
        <f>O13-N13</f>
        <v>31.22999999999999</v>
      </c>
    </row>
    <row r="14" spans="1:16" s="2" customFormat="1" ht="15.6" x14ac:dyDescent="0.35">
      <c r="A14" s="2" t="s">
        <v>24</v>
      </c>
      <c r="B14" s="3"/>
      <c r="C14" s="3"/>
      <c r="D14" s="3"/>
      <c r="E14" s="3"/>
      <c r="F14" s="3"/>
      <c r="G14" s="3"/>
      <c r="H14" s="3"/>
      <c r="I14" s="3"/>
      <c r="J14" s="3">
        <v>457.88</v>
      </c>
      <c r="K14" s="3">
        <v>239.6</v>
      </c>
      <c r="L14" s="3"/>
      <c r="M14" s="3"/>
      <c r="N14" s="3">
        <f t="shared" si="1"/>
        <v>697.48</v>
      </c>
      <c r="O14" s="3">
        <v>750</v>
      </c>
      <c r="P14" s="3">
        <f t="shared" si="2"/>
        <v>52.519999999999982</v>
      </c>
    </row>
    <row r="15" spans="1:16" s="2" customFormat="1" ht="15.6" x14ac:dyDescent="0.35">
      <c r="A15" s="2" t="s">
        <v>48</v>
      </c>
      <c r="B15" s="3"/>
      <c r="C15" s="3"/>
      <c r="D15" s="3"/>
      <c r="E15" s="3"/>
      <c r="F15" s="3"/>
      <c r="G15" s="3"/>
      <c r="H15" s="3"/>
      <c r="I15" s="3"/>
      <c r="J15" s="3">
        <v>2000</v>
      </c>
      <c r="K15" s="3"/>
      <c r="L15" s="3"/>
      <c r="M15" s="3"/>
      <c r="N15" s="3">
        <f t="shared" si="1"/>
        <v>2000</v>
      </c>
      <c r="O15" s="3">
        <v>2000</v>
      </c>
      <c r="P15" s="3">
        <f t="shared" si="2"/>
        <v>0</v>
      </c>
    </row>
    <row r="16" spans="1:16" s="2" customFormat="1" ht="15.6" x14ac:dyDescent="0.35">
      <c r="A16" s="2" t="s">
        <v>25</v>
      </c>
      <c r="B16" s="3"/>
      <c r="C16" s="3"/>
      <c r="D16" s="3"/>
      <c r="E16" s="3"/>
      <c r="F16" s="3"/>
      <c r="G16" s="3"/>
      <c r="H16" s="3">
        <v>1695.77</v>
      </c>
      <c r="I16" s="3"/>
      <c r="J16" s="3"/>
      <c r="K16" s="3"/>
      <c r="L16" s="3"/>
      <c r="M16" s="3"/>
      <c r="N16" s="3">
        <f t="shared" si="1"/>
        <v>1695.77</v>
      </c>
      <c r="O16" s="3">
        <v>2000</v>
      </c>
      <c r="P16" s="3">
        <f t="shared" si="2"/>
        <v>304.23</v>
      </c>
    </row>
    <row r="17" spans="1:16" s="2" customFormat="1" ht="15.6" x14ac:dyDescent="0.35">
      <c r="A17" s="2" t="s">
        <v>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>SUM(B17:M17)</f>
        <v>0</v>
      </c>
      <c r="O17" s="3">
        <v>1000</v>
      </c>
      <c r="P17" s="3">
        <f>O17-N17</f>
        <v>1000</v>
      </c>
    </row>
    <row r="18" spans="1:16" s="2" customFormat="1" ht="15.6" x14ac:dyDescent="0.35">
      <c r="A18" s="2" t="s">
        <v>26</v>
      </c>
      <c r="B18" s="3"/>
      <c r="C18" s="3"/>
      <c r="D18" s="3"/>
      <c r="E18" s="3"/>
      <c r="F18" s="3"/>
      <c r="G18" s="3"/>
      <c r="H18" s="3"/>
      <c r="I18" s="3"/>
      <c r="J18" s="3">
        <v>1500</v>
      </c>
      <c r="K18" s="3"/>
      <c r="L18" s="3"/>
      <c r="M18" s="3"/>
      <c r="N18" s="3">
        <f t="shared" ref="N18:N19" si="3">SUM(B18:M18)</f>
        <v>1500</v>
      </c>
      <c r="O18" s="3">
        <v>1500</v>
      </c>
      <c r="P18" s="3">
        <f t="shared" ref="P18:P21" si="4">O18-N18</f>
        <v>0</v>
      </c>
    </row>
    <row r="19" spans="1:16" s="2" customFormat="1" ht="15.6" x14ac:dyDescent="0.35">
      <c r="A19" s="2" t="s">
        <v>27</v>
      </c>
      <c r="B19" s="3"/>
      <c r="C19" s="3"/>
      <c r="D19" s="3"/>
      <c r="E19" s="3"/>
      <c r="F19" s="3"/>
      <c r="G19" s="3"/>
      <c r="H19" s="3"/>
      <c r="I19" s="3"/>
      <c r="J19" s="3">
        <v>2500</v>
      </c>
      <c r="K19" s="3"/>
      <c r="L19" s="3"/>
      <c r="M19" s="3"/>
      <c r="N19" s="3">
        <f t="shared" si="3"/>
        <v>2500</v>
      </c>
      <c r="O19" s="3">
        <v>2500</v>
      </c>
      <c r="P19" s="3">
        <f t="shared" si="4"/>
        <v>0</v>
      </c>
    </row>
    <row r="20" spans="1:16" s="2" customFormat="1" ht="15.6" x14ac:dyDescent="0.35">
      <c r="A20" s="2" t="s">
        <v>44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>SUM(B20:M20)</f>
        <v>0</v>
      </c>
      <c r="O20" s="3">
        <v>3000</v>
      </c>
      <c r="P20" s="3">
        <f t="shared" si="4"/>
        <v>3000</v>
      </c>
    </row>
    <row r="21" spans="1:16" s="2" customFormat="1" ht="15.75" x14ac:dyDescent="0.25">
      <c r="A21" s="2" t="s">
        <v>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841.94</v>
      </c>
      <c r="M21" s="3"/>
      <c r="N21" s="3">
        <f>SUM(B21:M21)</f>
        <v>841.94</v>
      </c>
      <c r="O21" s="3">
        <v>0</v>
      </c>
      <c r="P21" s="3">
        <f t="shared" si="4"/>
        <v>-841.94</v>
      </c>
    </row>
    <row r="22" spans="1:16" s="2" customFormat="1" ht="15.6" x14ac:dyDescent="0.35">
      <c r="A22" s="2" t="s">
        <v>34</v>
      </c>
      <c r="B22" s="3"/>
      <c r="C22" s="3">
        <v>1000</v>
      </c>
      <c r="D22" s="3"/>
      <c r="E22" s="3"/>
      <c r="F22" s="3">
        <v>1500</v>
      </c>
      <c r="G22" s="3"/>
      <c r="H22" s="3"/>
      <c r="I22" s="3"/>
      <c r="J22" s="3"/>
      <c r="K22" s="3"/>
      <c r="L22" s="3"/>
      <c r="M22" s="3"/>
      <c r="N22" s="3">
        <f t="shared" ref="N22:N29" si="5">SUM(B22:M22)</f>
        <v>2500</v>
      </c>
      <c r="O22" s="3">
        <v>2000</v>
      </c>
      <c r="P22" s="3">
        <f>O22-N22</f>
        <v>-500</v>
      </c>
    </row>
    <row r="23" spans="1:16" s="2" customFormat="1" ht="15.6" x14ac:dyDescent="0.35">
      <c r="A23" s="2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5"/>
        <v>0</v>
      </c>
      <c r="O23" s="3">
        <v>25</v>
      </c>
      <c r="P23" s="3">
        <f>O23-N23</f>
        <v>25</v>
      </c>
    </row>
    <row r="24" spans="1:16" s="2" customFormat="1" ht="15.6" x14ac:dyDescent="0.35">
      <c r="A24" s="2" t="s">
        <v>35</v>
      </c>
      <c r="B24" s="3">
        <f>SUM(B25:B29)</f>
        <v>185.44</v>
      </c>
      <c r="C24" s="3"/>
      <c r="D24" s="3"/>
      <c r="E24" s="3">
        <f t="shared" ref="E24" si="6">SUM(E25:E29)</f>
        <v>0</v>
      </c>
      <c r="F24" s="3">
        <f>SUM(F25:F29)</f>
        <v>0</v>
      </c>
      <c r="G24" s="3">
        <f>SUM(G25:G29)</f>
        <v>45.01</v>
      </c>
      <c r="H24" s="3">
        <f>SUM(H25:H29)</f>
        <v>674.76</v>
      </c>
      <c r="I24" s="3"/>
      <c r="J24" s="3"/>
      <c r="K24" s="3"/>
      <c r="L24" s="3">
        <f>SUM(L25:L29)</f>
        <v>2020.34</v>
      </c>
      <c r="M24" s="3"/>
      <c r="N24" s="3">
        <f t="shared" si="5"/>
        <v>2925.55</v>
      </c>
      <c r="O24" s="3">
        <v>7500</v>
      </c>
      <c r="P24" s="3">
        <f>O24-N24</f>
        <v>4574.45</v>
      </c>
    </row>
    <row r="25" spans="1:16" s="2" customFormat="1" ht="15.6" x14ac:dyDescent="0.35">
      <c r="A25" s="2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1019.28</v>
      </c>
      <c r="M25" s="3"/>
      <c r="N25" s="3">
        <f t="shared" si="5"/>
        <v>1019.28</v>
      </c>
      <c r="O25" s="3"/>
      <c r="P25" s="3"/>
    </row>
    <row r="26" spans="1:16" s="2" customFormat="1" ht="15.6" x14ac:dyDescent="0.35">
      <c r="A26" s="2" t="s">
        <v>29</v>
      </c>
      <c r="B26" s="3"/>
      <c r="C26" s="3"/>
      <c r="D26" s="3"/>
      <c r="E26" s="3"/>
      <c r="F26" s="3"/>
      <c r="G26" s="3">
        <v>45.01</v>
      </c>
      <c r="H26" s="3">
        <v>674.76</v>
      </c>
      <c r="I26" s="3"/>
      <c r="J26" s="3"/>
      <c r="K26" s="3"/>
      <c r="L26" s="3"/>
      <c r="M26" s="3"/>
      <c r="N26" s="3">
        <f t="shared" si="5"/>
        <v>719.77</v>
      </c>
      <c r="O26" s="3"/>
      <c r="P26" s="3"/>
    </row>
    <row r="27" spans="1:16" s="2" customFormat="1" ht="15.6" x14ac:dyDescent="0.35">
      <c r="A27" s="2" t="s">
        <v>30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v>500.53</v>
      </c>
      <c r="M27" s="3"/>
      <c r="N27" s="3">
        <f t="shared" si="5"/>
        <v>500.53</v>
      </c>
      <c r="O27" s="3"/>
      <c r="P27" s="3"/>
    </row>
    <row r="28" spans="1:16" s="2" customFormat="1" ht="15.6" x14ac:dyDescent="0.35">
      <c r="A28" s="2" t="s">
        <v>31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5"/>
        <v>0</v>
      </c>
      <c r="O28" s="3"/>
      <c r="P28" s="3"/>
    </row>
    <row r="29" spans="1:16" s="2" customFormat="1" ht="15.6" x14ac:dyDescent="0.35">
      <c r="A29" s="2" t="s">
        <v>32</v>
      </c>
      <c r="B29" s="3">
        <v>185.44</v>
      </c>
      <c r="C29" s="3"/>
      <c r="D29" s="3"/>
      <c r="E29" s="3"/>
      <c r="F29" s="3"/>
      <c r="G29" s="3"/>
      <c r="H29" s="3"/>
      <c r="I29" s="3"/>
      <c r="J29" s="3"/>
      <c r="K29" s="3"/>
      <c r="L29" s="3">
        <v>500.53</v>
      </c>
      <c r="M29" s="3"/>
      <c r="N29" s="3">
        <f t="shared" si="5"/>
        <v>685.97</v>
      </c>
      <c r="O29" s="3"/>
      <c r="P29" s="3"/>
    </row>
    <row r="30" spans="1:16" s="2" customFormat="1" ht="15.6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8" customFormat="1" ht="15.6" x14ac:dyDescent="0.35">
      <c r="A31" s="16" t="s">
        <v>20</v>
      </c>
      <c r="B31" s="17">
        <f t="shared" ref="B31:M31" si="7">SUM(B11:B24)</f>
        <v>185.44</v>
      </c>
      <c r="C31" s="17">
        <f t="shared" si="7"/>
        <v>1000</v>
      </c>
      <c r="D31" s="17">
        <f t="shared" si="7"/>
        <v>0</v>
      </c>
      <c r="E31" s="17">
        <f t="shared" si="7"/>
        <v>0</v>
      </c>
      <c r="F31" s="17">
        <f t="shared" si="7"/>
        <v>1500</v>
      </c>
      <c r="G31" s="17">
        <f t="shared" si="7"/>
        <v>45.01</v>
      </c>
      <c r="H31" s="17">
        <f t="shared" si="7"/>
        <v>2370.5299999999997</v>
      </c>
      <c r="I31" s="17">
        <f t="shared" si="7"/>
        <v>218.77</v>
      </c>
      <c r="J31" s="17">
        <f t="shared" si="7"/>
        <v>7457.88</v>
      </c>
      <c r="K31" s="17">
        <f t="shared" si="7"/>
        <v>239.6</v>
      </c>
      <c r="L31" s="17">
        <f t="shared" si="7"/>
        <v>2862.2799999999997</v>
      </c>
      <c r="M31" s="17">
        <f t="shared" si="7"/>
        <v>0</v>
      </c>
      <c r="N31" s="17">
        <f>SUM(N11:N24)</f>
        <v>15879.510000000002</v>
      </c>
      <c r="O31" s="17">
        <f>SUM(O11:O24)</f>
        <v>24275</v>
      </c>
      <c r="P31" s="17">
        <f>SUM(P11:P24)</f>
        <v>8395.489999999998</v>
      </c>
    </row>
    <row r="32" spans="1:16" s="31" customFormat="1" ht="15.6" x14ac:dyDescent="0.3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18" customFormat="1" ht="15.6" x14ac:dyDescent="0.35">
      <c r="A33" s="16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s="31" customFormat="1" ht="15.6" x14ac:dyDescent="0.35">
      <c r="A34" s="31" t="s">
        <v>42</v>
      </c>
      <c r="B34" s="30">
        <v>3398.04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>
        <f>SUM(G34:M34)</f>
        <v>0</v>
      </c>
      <c r="O34" s="30"/>
      <c r="P34" s="30"/>
    </row>
    <row r="35" spans="1:16" s="31" customFormat="1" ht="15.6" x14ac:dyDescent="0.35">
      <c r="A35" s="31" t="s">
        <v>37</v>
      </c>
      <c r="B35" s="30"/>
      <c r="C35" s="30"/>
      <c r="D35" s="30"/>
      <c r="E35" s="30"/>
      <c r="F35" s="30"/>
      <c r="G35" s="30"/>
      <c r="H35" s="30"/>
      <c r="I35" s="30"/>
      <c r="J35" s="30">
        <v>4000</v>
      </c>
      <c r="K35" s="30">
        <v>4000</v>
      </c>
      <c r="L35" s="30">
        <v>2000</v>
      </c>
      <c r="M35" s="30"/>
      <c r="N35" s="30"/>
      <c r="O35" s="30"/>
      <c r="P35" s="30"/>
    </row>
    <row r="36" spans="1:16" s="31" customFormat="1" ht="15.6" x14ac:dyDescent="0.35">
      <c r="A36" s="31" t="s">
        <v>38</v>
      </c>
      <c r="B36" s="30"/>
      <c r="C36" s="30"/>
      <c r="D36" s="30">
        <v>1000</v>
      </c>
      <c r="E36" s="30">
        <v>1000</v>
      </c>
      <c r="F36" s="30"/>
      <c r="G36" s="30"/>
      <c r="H36" s="30"/>
      <c r="I36" s="30"/>
      <c r="J36" s="30">
        <v>919.7</v>
      </c>
      <c r="K36" s="30"/>
      <c r="L36" s="30"/>
      <c r="M36" s="30"/>
      <c r="N36" s="30">
        <f>SUM(G36:M36)</f>
        <v>919.7</v>
      </c>
      <c r="O36" s="30"/>
      <c r="P36" s="30"/>
    </row>
    <row r="37" spans="1:16" s="6" customFormat="1" ht="15.75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6" s="18" customFormat="1" ht="15.75" x14ac:dyDescent="0.25">
      <c r="A38" s="18" t="s">
        <v>21</v>
      </c>
      <c r="B38" s="17">
        <f>B5+B34</f>
        <v>36638.800000000003</v>
      </c>
      <c r="C38" s="17">
        <f>B41</f>
        <v>36453.360000000001</v>
      </c>
      <c r="D38" s="17">
        <f t="shared" ref="D38:M38" si="8">C41</f>
        <v>35453.360000000001</v>
      </c>
      <c r="E38" s="17">
        <f>D41</f>
        <v>34453.360000000001</v>
      </c>
      <c r="F38" s="17">
        <f t="shared" si="8"/>
        <v>33453.360000000001</v>
      </c>
      <c r="G38" s="17">
        <f t="shared" si="8"/>
        <v>31953.360000000001</v>
      </c>
      <c r="H38" s="17">
        <f t="shared" si="8"/>
        <v>31908.350000000002</v>
      </c>
      <c r="I38" s="17">
        <f t="shared" si="8"/>
        <v>29562.820000000003</v>
      </c>
      <c r="J38" s="17">
        <f t="shared" si="8"/>
        <v>29344.050000000003</v>
      </c>
      <c r="K38" s="17">
        <f t="shared" si="8"/>
        <v>24966.47</v>
      </c>
      <c r="L38" s="17">
        <f t="shared" si="8"/>
        <v>28726.870000000003</v>
      </c>
      <c r="M38" s="17">
        <f t="shared" si="8"/>
        <v>27864.590000000004</v>
      </c>
      <c r="N38" s="17"/>
    </row>
    <row r="39" spans="1:16" s="18" customFormat="1" ht="15.75" x14ac:dyDescent="0.25">
      <c r="A39" s="18" t="s">
        <v>5</v>
      </c>
      <c r="B39" s="17">
        <v>0</v>
      </c>
      <c r="C39" s="17">
        <f>C8</f>
        <v>0</v>
      </c>
      <c r="D39" s="17">
        <f>D8</f>
        <v>0</v>
      </c>
      <c r="E39" s="17">
        <f>E8</f>
        <v>0</v>
      </c>
      <c r="F39" s="17">
        <f>F8</f>
        <v>0</v>
      </c>
      <c r="G39" s="17">
        <f>G8+G34</f>
        <v>0</v>
      </c>
      <c r="H39" s="17">
        <f>H8+H34</f>
        <v>25</v>
      </c>
      <c r="I39" s="17">
        <f>I8+I34</f>
        <v>0</v>
      </c>
      <c r="J39" s="17">
        <f>J8+J35</f>
        <v>4000</v>
      </c>
      <c r="K39" s="17">
        <f>K8+K35</f>
        <v>4000</v>
      </c>
      <c r="L39" s="17">
        <f>L8+L35</f>
        <v>2000</v>
      </c>
      <c r="M39" s="17">
        <f>M8</f>
        <v>0</v>
      </c>
      <c r="N39" s="17"/>
      <c r="P39" s="17"/>
    </row>
    <row r="40" spans="1:16" s="18" customFormat="1" ht="15.75" x14ac:dyDescent="0.25">
      <c r="A40" s="18" t="s">
        <v>6</v>
      </c>
      <c r="B40" s="17">
        <f>B31</f>
        <v>185.44</v>
      </c>
      <c r="C40" s="17">
        <f>C31</f>
        <v>1000</v>
      </c>
      <c r="D40" s="17">
        <f>D31+D36</f>
        <v>1000</v>
      </c>
      <c r="E40" s="17">
        <f>E31+E36</f>
        <v>1000</v>
      </c>
      <c r="F40" s="17">
        <f>F31+F36</f>
        <v>1500</v>
      </c>
      <c r="G40" s="17">
        <f t="shared" ref="G40:M40" si="9">G31+G36</f>
        <v>45.01</v>
      </c>
      <c r="H40" s="17">
        <f t="shared" si="9"/>
        <v>2370.5299999999997</v>
      </c>
      <c r="I40" s="17">
        <f t="shared" si="9"/>
        <v>218.77</v>
      </c>
      <c r="J40" s="17">
        <f t="shared" si="9"/>
        <v>8377.58</v>
      </c>
      <c r="K40" s="17">
        <f t="shared" si="9"/>
        <v>239.6</v>
      </c>
      <c r="L40" s="17">
        <f t="shared" si="9"/>
        <v>2862.2799999999997</v>
      </c>
      <c r="M40" s="17">
        <f t="shared" si="9"/>
        <v>0</v>
      </c>
      <c r="N40" s="17"/>
      <c r="P40" s="17"/>
    </row>
    <row r="41" spans="1:16" s="18" customFormat="1" ht="15.75" x14ac:dyDescent="0.25">
      <c r="A41" s="18" t="s">
        <v>7</v>
      </c>
      <c r="B41" s="17">
        <f>B38+B39-B40</f>
        <v>36453.360000000001</v>
      </c>
      <c r="C41" s="17">
        <f t="shared" ref="C41:M41" si="10">C38+C39-C40</f>
        <v>35453.360000000001</v>
      </c>
      <c r="D41" s="17">
        <f t="shared" si="10"/>
        <v>34453.360000000001</v>
      </c>
      <c r="E41" s="17">
        <f t="shared" si="10"/>
        <v>33453.360000000001</v>
      </c>
      <c r="F41" s="17">
        <f t="shared" si="10"/>
        <v>31953.360000000001</v>
      </c>
      <c r="G41" s="17">
        <f>G38+G39-G40</f>
        <v>31908.350000000002</v>
      </c>
      <c r="H41" s="17">
        <f t="shared" si="10"/>
        <v>29562.820000000003</v>
      </c>
      <c r="I41" s="17">
        <f t="shared" si="10"/>
        <v>29344.050000000003</v>
      </c>
      <c r="J41" s="17">
        <f t="shared" si="10"/>
        <v>24966.47</v>
      </c>
      <c r="K41" s="17">
        <f t="shared" si="10"/>
        <v>28726.870000000003</v>
      </c>
      <c r="L41" s="17">
        <f t="shared" si="10"/>
        <v>27864.590000000004</v>
      </c>
      <c r="M41" s="17">
        <f t="shared" si="10"/>
        <v>27864.590000000004</v>
      </c>
      <c r="N41" s="17"/>
      <c r="P41" s="17"/>
    </row>
  </sheetData>
  <customSheetViews>
    <customSheetView guid="{C615764C-F046-429A-BE15-6447FFAB517F}" fitToPage="1" hiddenColumns="1">
      <pane xSplit="1" ySplit="3" topLeftCell="C7" activePane="bottomRight" state="frozen"/>
      <selection pane="bottomRight" activeCell="H11" sqref="H11"/>
      <pageMargins left="0.5" right="0.25" top="0.5" bottom="0.25" header="0.3" footer="0.3"/>
      <printOptions gridLines="1"/>
      <pageSetup paperSize="5" scale="72" orientation="landscape" r:id="rId1"/>
    </customSheetView>
  </customSheetViews>
  <mergeCells count="2">
    <mergeCell ref="A1:P1"/>
    <mergeCell ref="A2:P2"/>
  </mergeCells>
  <printOptions gridLines="1"/>
  <pageMargins left="0.25" right="0.25" top="1" bottom="0.5" header="0.3" footer="0.3"/>
  <pageSetup paperSize="5"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615764C-F046-429A-BE15-6447FFAB517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615764C-F046-429A-BE15-6447FFAB517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2019-04-01T22:40:17Z</cp:lastPrinted>
  <dcterms:created xsi:type="dcterms:W3CDTF">2016-09-29T13:48:27Z</dcterms:created>
  <dcterms:modified xsi:type="dcterms:W3CDTF">2019-04-01T22:42:48Z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