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inity-health.org\corp\HQ\TH\home\T\fcpn6513\Documents\Tyra\Links_20\Treasurer\MonthlyReports\"/>
    </mc:Choice>
  </mc:AlternateContent>
  <xr:revisionPtr revIDLastSave="0" documentId="13_ncr:1_{81EEC43E-ADF6-4943-B2AF-A8018B72387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ogramming" sheetId="1" r:id="rId1"/>
    <sheet name="Operations" sheetId="2" r:id="rId2"/>
  </sheets>
  <definedNames>
    <definedName name="Z_C615764C_F046_429A_BE15_6447FFAB517F_.wvu.Cols" localSheetId="0" hidden="1">Programming!$K:$M</definedName>
  </definedNames>
  <calcPr calcId="191029"/>
  <customWorkbookViews>
    <customWorkbookView name="Carol - Personal View" guid="{C615764C-F046-429A-BE15-6447FFAB517F}" mergeInterval="0" personalView="1" maximized="1" windowWidth="1596" windowHeight="67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2" l="1"/>
  <c r="P22" i="2" s="1"/>
  <c r="N21" i="2"/>
  <c r="P21" i="2" s="1"/>
  <c r="N14" i="2"/>
  <c r="P14" i="2" s="1"/>
  <c r="N29" i="2" l="1"/>
  <c r="P29" i="2" s="1"/>
  <c r="N30" i="2"/>
  <c r="P30" i="2" s="1"/>
  <c r="N31" i="2"/>
  <c r="P31" i="2" s="1"/>
  <c r="N13" i="2"/>
  <c r="N15" i="2"/>
  <c r="N16" i="2"/>
  <c r="N17" i="2"/>
  <c r="N18" i="2"/>
  <c r="N19" i="2"/>
  <c r="N20" i="2"/>
  <c r="N23" i="2"/>
  <c r="N24" i="2"/>
  <c r="P24" i="2" s="1"/>
  <c r="N25" i="2"/>
  <c r="P25" i="2" s="1"/>
  <c r="N26" i="2"/>
  <c r="P26" i="2" s="1"/>
  <c r="N27" i="2"/>
  <c r="P27" i="2" s="1"/>
  <c r="N28" i="2"/>
  <c r="P28" i="2" s="1"/>
  <c r="N11" i="2"/>
  <c r="O32" i="2"/>
  <c r="N25" i="1"/>
  <c r="O25" i="1"/>
  <c r="B44" i="2" l="1"/>
  <c r="M46" i="2"/>
  <c r="L46" i="2"/>
  <c r="K46" i="2"/>
  <c r="J46" i="2"/>
  <c r="I46" i="2"/>
  <c r="H46" i="2"/>
  <c r="G46" i="2"/>
  <c r="F46" i="2"/>
  <c r="E46" i="2"/>
  <c r="D46" i="2"/>
  <c r="C46" i="2"/>
  <c r="B46" i="2"/>
  <c r="P23" i="2"/>
  <c r="P20" i="2"/>
  <c r="P19" i="2"/>
  <c r="P18" i="2"/>
  <c r="P17" i="2"/>
  <c r="P16" i="2"/>
  <c r="P15" i="2"/>
  <c r="P13" i="2"/>
  <c r="P12" i="2"/>
  <c r="P11" i="2"/>
  <c r="M7" i="2"/>
  <c r="M45" i="2" s="1"/>
  <c r="L7" i="2"/>
  <c r="L45" i="2" s="1"/>
  <c r="K7" i="2"/>
  <c r="K45" i="2" s="1"/>
  <c r="J7" i="2"/>
  <c r="J45" i="2" s="1"/>
  <c r="I7" i="2"/>
  <c r="I45" i="2" s="1"/>
  <c r="H7" i="2"/>
  <c r="H45" i="2" s="1"/>
  <c r="G7" i="2"/>
  <c r="G45" i="2" s="1"/>
  <c r="F7" i="2"/>
  <c r="F45" i="2" s="1"/>
  <c r="E7" i="2"/>
  <c r="E45" i="2" s="1"/>
  <c r="D7" i="2"/>
  <c r="D45" i="2" s="1"/>
  <c r="C7" i="2"/>
  <c r="C45" i="2" s="1"/>
  <c r="P16" i="1"/>
  <c r="P12" i="1"/>
  <c r="B32" i="1"/>
  <c r="B47" i="2" l="1"/>
  <c r="C44" i="2" s="1"/>
  <c r="C47" i="2" s="1"/>
  <c r="D44" i="2" s="1"/>
  <c r="D47" i="2" s="1"/>
  <c r="E44" i="2" s="1"/>
  <c r="E47" i="2" s="1"/>
  <c r="F44" i="2" s="1"/>
  <c r="F47" i="2" s="1"/>
  <c r="G44" i="2" s="1"/>
  <c r="G47" i="2" s="1"/>
  <c r="H44" i="2" s="1"/>
  <c r="H47" i="2" s="1"/>
  <c r="I44" i="2" s="1"/>
  <c r="I47" i="2" s="1"/>
  <c r="J44" i="2" s="1"/>
  <c r="J47" i="2" s="1"/>
  <c r="K44" i="2" s="1"/>
  <c r="K47" i="2" s="1"/>
  <c r="L44" i="2" s="1"/>
  <c r="L47" i="2" s="1"/>
  <c r="M44" i="2" s="1"/>
  <c r="M47" i="2" s="1"/>
  <c r="N30" i="1"/>
  <c r="N28" i="1"/>
  <c r="M7" i="1" l="1"/>
  <c r="M33" i="1" s="1"/>
  <c r="L7" i="1"/>
  <c r="L33" i="1" s="1"/>
  <c r="K33" i="1"/>
  <c r="J7" i="1"/>
  <c r="J33" i="1" s="1"/>
  <c r="I7" i="1"/>
  <c r="I33" i="1" s="1"/>
  <c r="H7" i="1"/>
  <c r="H33" i="1" s="1"/>
  <c r="G7" i="1"/>
  <c r="G33" i="1" s="1"/>
  <c r="F7" i="1"/>
  <c r="F33" i="1" s="1"/>
  <c r="E7" i="1"/>
  <c r="E33" i="1" s="1"/>
  <c r="D7" i="1"/>
  <c r="D33" i="1" s="1"/>
  <c r="C7" i="1"/>
  <c r="C33" i="1" s="1"/>
  <c r="M25" i="1"/>
  <c r="M34" i="1" s="1"/>
  <c r="L25" i="1"/>
  <c r="L34" i="1" s="1"/>
  <c r="K25" i="1"/>
  <c r="K34" i="1" s="1"/>
  <c r="J25" i="1"/>
  <c r="J34" i="1" s="1"/>
  <c r="I34" i="1"/>
  <c r="H34" i="1"/>
  <c r="G34" i="1"/>
  <c r="F25" i="1"/>
  <c r="F34" i="1" s="1"/>
  <c r="E25" i="1"/>
  <c r="E34" i="1" s="1"/>
  <c r="D25" i="1"/>
  <c r="D34" i="1" s="1"/>
  <c r="C25" i="1"/>
  <c r="C34" i="1" s="1"/>
  <c r="P18" i="1"/>
  <c r="P17" i="1"/>
  <c r="B25" i="1" l="1"/>
  <c r="B34" i="1" s="1"/>
  <c r="P23" i="1" l="1"/>
  <c r="P22" i="1"/>
  <c r="P21" i="1"/>
  <c r="P20" i="1"/>
  <c r="P19" i="1"/>
  <c r="P15" i="1" l="1"/>
  <c r="P14" i="1"/>
  <c r="P11" i="1"/>
  <c r="P10" i="1"/>
  <c r="P13" i="1" l="1"/>
  <c r="P25" i="1" s="1"/>
  <c r="B35" i="1"/>
  <c r="C32" i="1" s="1"/>
  <c r="C35" i="1" s="1"/>
  <c r="D32" i="1" s="1"/>
  <c r="D35" i="1" s="1"/>
  <c r="E32" i="1" s="1"/>
  <c r="E35" i="1" l="1"/>
  <c r="F32" i="1" s="1"/>
  <c r="F35" i="1" s="1"/>
  <c r="G32" i="1" s="1"/>
  <c r="G35" i="1" s="1"/>
  <c r="H32" i="1" s="1"/>
  <c r="H35" i="1" s="1"/>
  <c r="I32" i="1" s="1"/>
  <c r="I35" i="1" s="1"/>
  <c r="J32" i="1" s="1"/>
  <c r="J35" i="1" s="1"/>
  <c r="K32" i="1" s="1"/>
  <c r="K35" i="1" s="1"/>
  <c r="L32" i="1" s="1"/>
  <c r="L35" i="1" s="1"/>
  <c r="M32" i="1" s="1"/>
  <c r="M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Tyra Tomlin</author>
    <author>tc={189CD934-E2CA-4B65-B1D3-FDDC4BA02F3C}</author>
    <author>tc={1810B81F-4F38-4A9E-BDB0-9C1580F9A794}</author>
    <author>tc={A6E142E1-DD56-4BB5-A894-15088E24502A}</author>
    <author>tc={7AED3C48-CE11-48FF-AEBB-290792BC2140}</author>
    <author>tc={344D0F42-8D50-402C-89C6-FE5C791EB503}</author>
    <author>tc={FC11A9F1-EF2D-4948-8BE7-422AE93599D2}</author>
    <author>tc={12920B5B-3A9E-4ED8-B6DE-F46B35603A49}</author>
    <author>tc={651C24D3-37EF-49B1-B6AE-7982C0E305F5}</author>
    <author>tc={A6E01D11-B2B9-41F4-9ABE-01B8231FBC2E}</author>
    <author>tc={A799F6D9-36FB-429F-A9A0-331E7DDF99A0}</author>
  </authors>
  <commentList>
    <comment ref="B13" authorId="0" shapeId="0" xr:uid="{1DDB1F9B-E19E-4374-88ED-311F763101B9}">
      <text>
        <r>
          <rPr>
            <b/>
            <sz val="9"/>
            <color indexed="81"/>
            <rFont val="Tahoma"/>
            <charset val="1"/>
          </rPr>
          <t>Tyra Tomlin:</t>
        </r>
        <r>
          <rPr>
            <sz val="9"/>
            <color indexed="81"/>
            <rFont val="Tahoma"/>
            <charset val="1"/>
          </rPr>
          <t xml:space="preserve">
May balance. Sept deposit</t>
        </r>
      </text>
    </comment>
    <comment ref="C17" authorId="1" shapeId="0" xr:uid="{189CD934-E2CA-4B65-B1D3-FDDC4BA02F3C}">
      <text>
        <t>[Threaded comment]
Your version of Excel allows you to read this threaded comment; however, any edits to it will get removed if the file is opened in a newer version of Excel. Learn more: https://go.microsoft.com/fwlink/?linkid=870924
Comment:
    PW registration</t>
      </text>
    </comment>
    <comment ref="D17" authorId="2" shapeId="0" xr:uid="{1810B81F-4F38-4A9E-BDB0-9C1580F9A794}">
      <text>
        <t>[Threaded comment]
Your version of Excel allows you to read this threaded comment; however, any edits to it will get removed if the file is opened in a newer version of Excel. Learn more: https://go.microsoft.com/fwlink/?linkid=870924
Comment:
    VP lodging</t>
      </text>
    </comment>
    <comment ref="E17" authorId="3" shapeId="0" xr:uid="{A6E142E1-DD56-4BB5-A894-15088E24502A}">
      <text>
        <t>[Threaded comment]
Your version of Excel allows you to read this threaded comment; however, any edits to it will get removed if the file is opened in a newer version of Excel. Learn more: https://go.microsoft.com/fwlink/?linkid=870924
Comment:
    Pres lodging</t>
      </text>
    </comment>
    <comment ref="B28" authorId="4" shapeId="0" xr:uid="{7AED3C48-CE11-48FF-AEBB-290792BC2140}">
      <text>
        <t>[Threaded comment]
Your version of Excel allows you to read this threaded comment; however, any edits to it will get removed if the file is opened in a newer version of Excel. Learn more: https://go.microsoft.com/fwlink/?linkid=870924
Comment:
    storage fee</t>
      </text>
    </comment>
    <comment ref="D28" authorId="5" shapeId="0" xr:uid="{344D0F42-8D50-402C-89C6-FE5C791EB503}">
      <text>
        <t>[Threaded comment]
Your version of Excel allows you to read this threaded comment; however, any edits to it will get removed if the file is opened in a newer version of Excel. Learn more: https://go.microsoft.com/fwlink/?linkid=870924
Comment:
    storage fee</t>
      </text>
    </comment>
    <comment ref="B31" authorId="6" shapeId="0" xr:uid="{FC11A9F1-EF2D-4948-8BE7-422AE93599D2}">
      <text>
        <t>[Threaded comment]
Your version of Excel allows you to read this threaded comment; however, any edits to it will get removed if the file is opened in a newer version of Excel. Learn more: https://go.microsoft.com/fwlink/?linkid=870924
Comment:
    alumna expenses</t>
      </text>
    </comment>
    <comment ref="C31" authorId="7" shapeId="0" xr:uid="{12920B5B-3A9E-4ED8-B6DE-F46B35603A49}">
      <text>
        <t>[Threaded comment]
Your version of Excel allows you to read this threaded comment; however, any edits to it will get removed if the file is opened in a newer version of Excel. Learn more: https://go.microsoft.com/fwlink/?linkid=870924
Comment:
    street sign event</t>
      </text>
    </comment>
    <comment ref="D31" authorId="8" shapeId="0" xr:uid="{651C24D3-37EF-49B1-B6AE-7982C0E305F5}">
      <text>
        <t>[Threaded comment]
Your version of Excel allows you to read this threaded comment; however, any edits to it will get removed if the file is opened in a newer version of Excel. Learn more: https://go.microsoft.com/fwlink/?linkid=870924
Comment:
    insurance for soiree</t>
      </text>
    </comment>
    <comment ref="E31" authorId="9" shapeId="0" xr:uid="{A6E01D11-B2B9-41F4-9ABE-01B8231FBC2E}">
      <text>
        <t>[Threaded comment]
Your version of Excel allows you to read this threaded comment; however, any edits to it will get removed if the file is opened in a newer version of Excel. Learn more: https://go.microsoft.com/fwlink/?linkid=870924
Comment:
    retreat facility fee</t>
      </text>
    </comment>
    <comment ref="F31" authorId="10" shapeId="0" xr:uid="{A799F6D9-36FB-429F-A9A0-331E7DDF99A0}">
      <text>
        <t>[Threaded comment]
Your version of Excel allows you to read this threaded comment; however, any edits to it will get removed if the file is opened in a newer version of Excel. Learn more: https://go.microsoft.com/fwlink/?linkid=870924
Comment:
    Gifts for Links walk</t>
      </text>
    </comment>
    <comment ref="L39" authorId="0" shapeId="0" xr:uid="{FBDAC9F2-E181-43E2-BD9B-47A20433B53C}">
      <text>
        <r>
          <rPr>
            <b/>
            <sz val="9"/>
            <color indexed="81"/>
            <rFont val="Tahoma"/>
            <family val="2"/>
          </rPr>
          <t>Tyra Tomlin:</t>
        </r>
        <r>
          <rPr>
            <sz val="9"/>
            <color indexed="81"/>
            <rFont val="Tahoma"/>
            <family val="2"/>
          </rPr>
          <t xml:space="preserve">
51 members X 325</t>
        </r>
      </text>
    </comment>
  </commentList>
</comments>
</file>

<file path=xl/sharedStrings.xml><?xml version="1.0" encoding="utf-8"?>
<sst xmlns="http://schemas.openxmlformats.org/spreadsheetml/2006/main" count="107" uniqueCount="72">
  <si>
    <t>May</t>
  </si>
  <si>
    <t>June</t>
  </si>
  <si>
    <t>July</t>
  </si>
  <si>
    <t>August</t>
  </si>
  <si>
    <t>September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</si>
  <si>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</si>
  <si>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</si>
  <si>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</si>
  <si>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</si>
  <si>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</si>
  <si>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</si>
  <si>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</si>
  <si>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</si>
  <si>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</si>
  <si>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</si>
  <si>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</si>
  <si>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</si>
  <si>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</si>
  <si>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</si>
  <si>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Budgeted Expenses</t>
  </si>
  <si>
    <t xml:space="preserve">     Total Budgeted Expenses</t>
  </si>
  <si>
    <t xml:space="preserve">Beginning Balance for Month  </t>
  </si>
  <si>
    <t>Video/Archive Supplies</t>
  </si>
  <si>
    <t>Christmas Family Sponsorship</t>
  </si>
  <si>
    <t>Cluster Program/DAPCEP STEMM Program</t>
  </si>
  <si>
    <t>Community Hat Strut</t>
  </si>
  <si>
    <t xml:space="preserve">     Arts </t>
  </si>
  <si>
    <t xml:space="preserve">     Health and Human Services</t>
  </si>
  <si>
    <t xml:space="preserve">     International Trends and Services</t>
  </si>
  <si>
    <t xml:space="preserve">     National Trends and Services</t>
  </si>
  <si>
    <t xml:space="preserve">     Servies to Youth</t>
  </si>
  <si>
    <t>Budgeted Income</t>
  </si>
  <si>
    <t>Unplanned  Requests</t>
  </si>
  <si>
    <t>Links Foundation Fee</t>
  </si>
  <si>
    <t>Income</t>
  </si>
  <si>
    <t>Expenses</t>
  </si>
  <si>
    <t>The Links Incorporated, Detroit (MI) Chapter</t>
  </si>
  <si>
    <t>Balance Forward</t>
  </si>
  <si>
    <t>HBCU</t>
  </si>
  <si>
    <t>Thanksgiving Family Sholarship</t>
  </si>
  <si>
    <t>KARES Fund</t>
  </si>
  <si>
    <t>Meeting Food/Rental DGC</t>
  </si>
  <si>
    <t>Advertisements</t>
  </si>
  <si>
    <t>Hospitality/Amenities/Bereavements</t>
  </si>
  <si>
    <t>Delegates Nationals</t>
  </si>
  <si>
    <t>Delegates Central Area</t>
  </si>
  <si>
    <t>Bonding</t>
  </si>
  <si>
    <t>Audit/Tax Prep</t>
  </si>
  <si>
    <t>Office Supplies/Postage/Copies</t>
  </si>
  <si>
    <t>Chapter Photo</t>
  </si>
  <si>
    <t>PO Box renewal</t>
  </si>
  <si>
    <t>Presidents Meeting Expenses</t>
  </si>
  <si>
    <t>Website</t>
  </si>
  <si>
    <t>Presidents Sisterhood Award</t>
  </si>
  <si>
    <t>Chapter Recognition Award- Outgoing President</t>
  </si>
  <si>
    <t>Metro Detroit Freindship Seed Money</t>
  </si>
  <si>
    <t>Social Media</t>
  </si>
  <si>
    <t>Expenses- Bank fees</t>
  </si>
  <si>
    <t>New Member Orientation</t>
  </si>
  <si>
    <t>Vision 2020 Foundation</t>
  </si>
  <si>
    <t>K.A.R.E.S</t>
  </si>
  <si>
    <t>NSF Checks/Bank Fees/Refunds</t>
  </si>
  <si>
    <t>2023/2024 Dues</t>
  </si>
  <si>
    <t>2023-2024 Dues to Nationals</t>
  </si>
  <si>
    <t>2023-2024 Dues and Fees Collected</t>
  </si>
  <si>
    <t>Program Expenses for May 1, 2023 through April 31, 2024</t>
  </si>
  <si>
    <t>Balance Forward from 2022-23 Budget Year</t>
  </si>
  <si>
    <t>Non budgeted activites</t>
  </si>
  <si>
    <r>
      <rPr>
        <b/>
        <sz val="22"/>
        <color rgb="FFFFFF00"/>
        <rFont val="Calibri"/>
        <family val="2"/>
        <scheme val="minor"/>
      </rPr>
      <t>Operating Expenses</t>
    </r>
    <r>
      <rPr>
        <b/>
        <sz val="22"/>
        <color theme="1"/>
        <rFont val="Calibri"/>
        <family val="2"/>
        <scheme val="minor"/>
      </rPr>
      <t xml:space="preserve"> for May 1, 2023 through April 31, 2024</t>
    </r>
  </si>
  <si>
    <t>Paypal Fees</t>
  </si>
  <si>
    <t>Eventbrite/Quickbooks Software</t>
  </si>
  <si>
    <t>Due To Nationals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</si>
</sst>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2D69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0" borderId="1" xfId="0" applyFont="1" applyBorder="1"/>
    <xf numFmtId="4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/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4" fontId="1" fillId="5" borderId="1" xfId="0" applyNumberFormat="1" applyFont="1" applyFill="1" applyBorder="1"/>
    <xf numFmtId="0" fontId="1" fillId="5" borderId="1" xfId="0" applyFont="1" applyFill="1" applyBorder="1"/>
    <xf numFmtId="164" fontId="1" fillId="0" borderId="1" xfId="1" applyNumberFormat="1" applyFont="1" applyFill="1" applyBorder="1" applyAlignment="1">
      <alignment horizontal="center"/>
    </xf>
    <xf numFmtId="4" fontId="0" fillId="0" borderId="1" xfId="0" applyNumberFormat="1" applyBorder="1"/>
    <xf numFmtId="44" fontId="1" fillId="0" borderId="1" xfId="1" applyFont="1" applyBorder="1"/>
    <xf numFmtId="15" fontId="4" fillId="0" borderId="1" xfId="0" applyNumberFormat="1" applyFont="1" applyFill="1" applyBorder="1" applyAlignment="1">
      <alignment horizontal="left"/>
    </xf>
    <xf numFmtId="4" fontId="1" fillId="6" borderId="1" xfId="0" applyNumberFormat="1" applyFont="1" applyFill="1" applyBorder="1"/>
    <xf numFmtId="4" fontId="1" fillId="7" borderId="1" xfId="0" applyNumberFormat="1" applyFont="1" applyFill="1" applyBorder="1"/>
    <xf numFmtId="0" fontId="3" fillId="8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4" fillId="0" borderId="1" xfId="0" applyFont="1" applyBorder="1"/>
    <xf numFmtId="4" fontId="11" fillId="0" borderId="1" xfId="0" applyNumberFormat="1" applyFont="1" applyBorder="1"/>
    <xf numFmtId="4" fontId="11" fillId="6" borderId="1" xfId="0" applyNumberFormat="1" applyFont="1" applyFill="1" applyBorder="1"/>
    <xf numFmtId="4" fontId="14" fillId="0" borderId="1" xfId="0" applyNumberFormat="1" applyFont="1" applyBorder="1"/>
    <xf numFmtId="4" fontId="14" fillId="6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198584</xdr:colOff>
      <xdr:row>0</xdr:row>
      <xdr:rowOff>23111</xdr:rowOff>
    </xdr:from>
    <xdr:to>
      <xdr:col>15</xdr:col>
      <xdr:colOff>514351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8809" y="23111"/>
          <a:ext cx="1277792" cy="691264"/>
        </a:xfrm>
        <a:prstGeom prst="rect">
          <a:avLst/>
        </a:prstGeom>
      </xdr:spPr>
    </xdr:pic>
    <xdr:clientData/>
  </xdr:twoCellAnchor>
  <xdr:twoCellAnchor editAs="oneCell">
    <xdr:from>
      <xdr:col>0</xdr:col>
      <xdr:colOff>923925</xdr:colOff>
      <xdr:row>0</xdr:row>
      <xdr:rowOff>19050</xdr:rowOff>
    </xdr:from>
    <xdr:to>
      <xdr:col>0</xdr:col>
      <xdr:colOff>2190287</xdr:colOff>
      <xdr:row>2</xdr:row>
      <xdr:rowOff>1654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9050"/>
          <a:ext cx="1277792" cy="691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198584</xdr:colOff>
      <xdr:row>0</xdr:row>
      <xdr:rowOff>23111</xdr:rowOff>
    </xdr:from>
    <xdr:to>
      <xdr:col>15</xdr:col>
      <xdr:colOff>514351</xdr:colOff>
      <xdr:row>3</xdr:row>
      <xdr:rowOff>169545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B5D151-65A0-40EB-9463-EB1F12EF7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5484" y="23111"/>
          <a:ext cx="1306367" cy="695074"/>
        </a:xfrm>
        <a:prstGeom prst="rect">
          <a:avLst/>
        </a:prstGeom>
      </xdr:spPr>
    </xdr:pic>
    <xdr:clientData/>
  </xdr:twoCellAnchor>
  <xdr:twoCellAnchor editAs="oneCell">
    <xdr:from>
      <xdr:col>0</xdr:col>
      <xdr:colOff>916305</xdr:colOff>
      <xdr:row>0</xdr:row>
      <xdr:rowOff>0</xdr:rowOff>
    </xdr:from>
    <xdr:to>
      <xdr:col>0</xdr:col>
      <xdr:colOff>2194097</xdr:colOff>
      <xdr:row>1</xdr:row>
      <xdr:rowOff>325755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25DEAD-FC6A-4E61-AF0B-38E65405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" y="0"/>
          <a:ext cx="1277792" cy="7010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yra Tomlin" id="{542E5C6F-FE6B-4DDB-8751-7A2A6FDDA1A8}" userId="Tyra Tomli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7" dT="2023-06-27T19:14:15.73" personId="{542E5C6F-FE6B-4DDB-8751-7A2A6FDDA1A8}" id="{189CD934-E2CA-4B65-B1D3-FDDC4BA02F3C}">
    <text>PW registration</text>
  </threadedComment>
  <threadedComment ref="D17" dT="2023-07-18T20:11:21.57" personId="{542E5C6F-FE6B-4DDB-8751-7A2A6FDDA1A8}" id="{1810B81F-4F38-4A9E-BDB0-9C1580F9A794}">
    <text>VP lodging</text>
  </threadedComment>
  <threadedComment ref="E17" dT="2023-07-18T20:11:34.70" personId="{542E5C6F-FE6B-4DDB-8751-7A2A6FDDA1A8}" id="{A6E142E1-DD56-4BB5-A894-15088E24502A}">
    <text>Pres lodging</text>
  </threadedComment>
  <threadedComment ref="B28" dT="2023-06-27T19:23:18.32" personId="{542E5C6F-FE6B-4DDB-8751-7A2A6FDDA1A8}" id="{7AED3C48-CE11-48FF-AEBB-290792BC2140}">
    <text>storage fee</text>
  </threadedComment>
  <threadedComment ref="D28" dT="2023-07-18T20:07:42.43" personId="{542E5C6F-FE6B-4DDB-8751-7A2A6FDDA1A8}" id="{344D0F42-8D50-402C-89C6-FE5C791EB503}">
    <text>storage fee</text>
  </threadedComment>
  <threadedComment ref="B31" dT="2023-06-27T19:22:47.92" personId="{542E5C6F-FE6B-4DDB-8751-7A2A6FDDA1A8}" id="{FC11A9F1-EF2D-4948-8BE7-422AE93599D2}">
    <text>alumna expenses</text>
  </threadedComment>
  <threadedComment ref="C31" dT="2023-06-27T19:15:24.17" personId="{542E5C6F-FE6B-4DDB-8751-7A2A6FDDA1A8}" id="{12920B5B-3A9E-4ED8-B6DE-F46B35603A49}">
    <text>street sign event</text>
  </threadedComment>
  <threadedComment ref="D31" dT="2023-07-18T20:07:50.90" personId="{542E5C6F-FE6B-4DDB-8751-7A2A6FDDA1A8}" id="{651C24D3-37EF-49B1-B6AE-7982C0E305F5}">
    <text>insurance for soiree</text>
  </threadedComment>
  <threadedComment ref="E31" dT="2023-07-18T20:08:05.96" personId="{542E5C6F-FE6B-4DDB-8751-7A2A6FDDA1A8}" id="{A6E01D11-B2B9-41F4-9ABE-01B8231FBC2E}">
    <text>retreat facility fee</text>
  </threadedComment>
  <threadedComment ref="F31" dT="2023-10-04T22:47:58.36" personId="{542E5C6F-FE6B-4DDB-8751-7A2A6FDDA1A8}" id="{A799F6D9-36FB-429F-A9A0-331E7DDF99A0}">
    <text>Gifts for Links walk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zoomScaleNormal="100" workbookViewId="0">
      <pane xSplit="1" topLeftCell="B1" activePane="topRight" state="frozen"/>
      <selection pane="topRight" activeCell="N16" sqref="N16"/>
    </sheetView>
  </sheetViews>
  <sheetFormatPr defaultRowHeight="14.4" x14ac:dyDescent="0.3"/>
  <cols>
    <col min="1" max="1" width="45.44140625" customWidth="1"/>
    <col min="2" max="2" width="16.77734375" style="5" customWidth="1"/>
    <col min="3" max="3" width="12.21875" style="4" customWidth="1"/>
    <col min="4" max="4" width="11.6640625" style="4" customWidth="1"/>
    <col min="5" max="5" width="11.21875" style="4" customWidth="1"/>
    <col min="6" max="6" width="11.5546875" style="4" customWidth="1"/>
    <col min="7" max="7" width="15.44140625" style="4" customWidth="1"/>
    <col min="8" max="8" width="13.5546875" style="4" customWidth="1"/>
    <col min="9" max="11" width="15.44140625" style="4" customWidth="1"/>
    <col min="12" max="12" width="13.5546875" style="4" customWidth="1"/>
    <col min="13" max="13" width="12.6640625" style="4" customWidth="1"/>
    <col min="14" max="14" width="15.5546875" customWidth="1"/>
    <col min="15" max="15" width="14.44140625" customWidth="1"/>
    <col min="16" max="16" width="15.77734375" customWidth="1"/>
  </cols>
  <sheetData>
    <row r="1" spans="1:16" s="1" customFormat="1" ht="28.8" x14ac:dyDescent="0.55000000000000004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1" customFormat="1" ht="28.8" x14ac:dyDescent="0.55000000000000004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9" customFormat="1" ht="17.399999999999999" x14ac:dyDescent="0.35">
      <c r="A3" s="32">
        <v>45047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10</v>
      </c>
      <c r="O3" s="8" t="s">
        <v>10</v>
      </c>
      <c r="P3" s="8" t="s">
        <v>10</v>
      </c>
    </row>
    <row r="4" spans="1:16" s="15" customFormat="1" ht="17.399999999999999" x14ac:dyDescent="0.35">
      <c r="A4" s="13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9" customFormat="1" ht="17.399999999999999" x14ac:dyDescent="0.35">
      <c r="A5" s="11" t="s">
        <v>66</v>
      </c>
      <c r="B5" s="31">
        <v>30740.49</v>
      </c>
      <c r="C5" s="8"/>
      <c r="D5" s="8"/>
      <c r="E5" s="8"/>
      <c r="F5" s="8"/>
      <c r="G5" s="8"/>
      <c r="H5" s="8"/>
      <c r="I5" s="8"/>
      <c r="J5" s="8"/>
      <c r="K5" s="8"/>
      <c r="L5" s="19"/>
      <c r="M5" s="8"/>
      <c r="N5" s="8"/>
      <c r="O5" s="8"/>
      <c r="P5" s="8"/>
    </row>
    <row r="6" spans="1:16" s="9" customFormat="1" ht="17.399999999999999" x14ac:dyDescent="0.35">
      <c r="A6" s="11"/>
      <c r="B6" s="30"/>
      <c r="C6" s="8"/>
      <c r="D6" s="8"/>
      <c r="E6" s="8"/>
      <c r="F6" s="8"/>
      <c r="G6" s="8"/>
      <c r="H6" s="8"/>
      <c r="I6" s="8"/>
      <c r="J6" s="8"/>
      <c r="K6" s="8"/>
      <c r="L6" s="19"/>
      <c r="M6" s="8"/>
      <c r="N6" s="8"/>
      <c r="O6" s="8"/>
      <c r="P6" s="8"/>
    </row>
    <row r="7" spans="1:16" s="24" customFormat="1" ht="15.6" x14ac:dyDescent="0.3">
      <c r="A7" s="22" t="s">
        <v>5</v>
      </c>
      <c r="B7" s="31">
        <v>30740.49</v>
      </c>
      <c r="C7" s="25">
        <f t="shared" ref="C7:M7" si="0">SUM(C5:C6)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/>
      <c r="L7" s="23">
        <f t="shared" si="0"/>
        <v>0</v>
      </c>
      <c r="M7" s="29">
        <f t="shared" si="0"/>
        <v>0</v>
      </c>
      <c r="N7" s="23"/>
      <c r="O7" s="23"/>
      <c r="P7" s="23"/>
    </row>
    <row r="8" spans="1:16" s="9" customFormat="1" ht="17.399999999999999" x14ac:dyDescent="0.35">
      <c r="A8" s="10" t="s">
        <v>10</v>
      </c>
      <c r="B8" s="8"/>
      <c r="C8" s="8"/>
      <c r="D8" s="8"/>
      <c r="E8" s="21"/>
      <c r="F8" s="8"/>
      <c r="G8" s="8"/>
      <c r="H8" s="8"/>
      <c r="I8" s="8"/>
      <c r="J8" s="8"/>
      <c r="K8" s="8"/>
      <c r="L8" s="20"/>
      <c r="M8" s="8"/>
      <c r="N8" s="8"/>
      <c r="O8" s="8"/>
      <c r="P8" s="8"/>
    </row>
    <row r="9" spans="1:16" s="18" customFormat="1" ht="17.399999999999999" x14ac:dyDescent="0.35">
      <c r="A9" s="16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 t="s">
        <v>9</v>
      </c>
      <c r="O9" s="12" t="s">
        <v>8</v>
      </c>
      <c r="P9" s="12" t="s">
        <v>11</v>
      </c>
    </row>
    <row r="10" spans="1:16" s="2" customFormat="1" ht="15.6" x14ac:dyDescent="0.3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750</v>
      </c>
      <c r="P10" s="3">
        <f t="shared" ref="P10:P15" si="1">O10-N10</f>
        <v>750</v>
      </c>
    </row>
    <row r="11" spans="1:16" s="2" customFormat="1" ht="15.6" x14ac:dyDescent="0.3">
      <c r="A11" s="2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1000</v>
      </c>
      <c r="P11" s="3">
        <f t="shared" si="1"/>
        <v>1000</v>
      </c>
    </row>
    <row r="12" spans="1:16" s="2" customFormat="1" ht="15.6" x14ac:dyDescent="0.3">
      <c r="A12" s="2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1000</v>
      </c>
      <c r="P12" s="3">
        <f>O12-N12</f>
        <v>1000</v>
      </c>
    </row>
    <row r="13" spans="1:16" s="2" customFormat="1" ht="15.6" x14ac:dyDescent="0.3">
      <c r="A13" s="2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750</v>
      </c>
      <c r="P13" s="3">
        <f t="shared" si="1"/>
        <v>750</v>
      </c>
    </row>
    <row r="14" spans="1:16" s="2" customFormat="1" ht="15.6" x14ac:dyDescent="0.3">
      <c r="A14" s="2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0"/>
      <c r="O14" s="40">
        <v>2500</v>
      </c>
      <c r="P14" s="45">
        <f t="shared" si="1"/>
        <v>2500</v>
      </c>
    </row>
    <row r="15" spans="1:16" s="2" customFormat="1" ht="15.6" x14ac:dyDescent="0.3">
      <c r="A15" s="2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2000</v>
      </c>
      <c r="P15" s="3">
        <f t="shared" si="1"/>
        <v>2000</v>
      </c>
    </row>
    <row r="16" spans="1:16" s="2" customFormat="1" ht="15.6" x14ac:dyDescent="0.3">
      <c r="A16" s="2" t="s">
        <v>38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1000</v>
      </c>
      <c r="P16" s="3">
        <f>O16-N16</f>
        <v>1000</v>
      </c>
    </row>
    <row r="17" spans="1:16" s="2" customFormat="1" ht="15.6" x14ac:dyDescent="0.3">
      <c r="A17" s="2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1000</v>
      </c>
      <c r="P17" s="3">
        <f t="shared" ref="P17:P23" si="2">O17-N17</f>
        <v>1000</v>
      </c>
    </row>
    <row r="18" spans="1:16" s="2" customFormat="1" ht="15.6" x14ac:dyDescent="0.3">
      <c r="A18" s="2" t="s">
        <v>33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25</v>
      </c>
      <c r="P18" s="3">
        <f t="shared" si="2"/>
        <v>25</v>
      </c>
    </row>
    <row r="19" spans="1:16" s="2" customFormat="1" ht="15.6" x14ac:dyDescent="0.3">
      <c r="A19" s="42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1500</v>
      </c>
      <c r="P19" s="45">
        <f t="shared" si="2"/>
        <v>1500</v>
      </c>
    </row>
    <row r="20" spans="1:16" s="2" customFormat="1" ht="15.6" x14ac:dyDescent="0.3">
      <c r="A20" s="2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1500</v>
      </c>
      <c r="P20" s="3">
        <f t="shared" si="2"/>
        <v>1500</v>
      </c>
    </row>
    <row r="21" spans="1:16" s="2" customFormat="1" ht="15.6" x14ac:dyDescent="0.3">
      <c r="A21" s="2" t="s">
        <v>28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1500</v>
      </c>
      <c r="P21" s="3">
        <f t="shared" si="2"/>
        <v>1500</v>
      </c>
    </row>
    <row r="22" spans="1:16" s="2" customFormat="1" ht="15.6" x14ac:dyDescent="0.3">
      <c r="A22" s="42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1500</v>
      </c>
      <c r="P22" s="3">
        <f t="shared" si="2"/>
        <v>1500</v>
      </c>
    </row>
    <row r="23" spans="1:16" s="2" customFormat="1" ht="15.6" x14ac:dyDescent="0.3">
      <c r="A23" s="2" t="s">
        <v>30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1500</v>
      </c>
      <c r="P23" s="3">
        <f t="shared" si="2"/>
        <v>1500</v>
      </c>
    </row>
    <row r="24" spans="1:16" s="2" customFormat="1" ht="15.6" x14ac:dyDescent="0.3">
      <c r="A24" s="2" t="s">
        <v>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8" customFormat="1" ht="15.6" x14ac:dyDescent="0.3">
      <c r="A25" s="16" t="s">
        <v>20</v>
      </c>
      <c r="B25" s="17">
        <f>SUM(B10:B18)</f>
        <v>0</v>
      </c>
      <c r="C25" s="17">
        <f>SUM(C10:C18)</f>
        <v>0</v>
      </c>
      <c r="D25" s="17">
        <f>SUM(D10:D18)</f>
        <v>0</v>
      </c>
      <c r="E25" s="17">
        <f>SUM(E10:E18)</f>
        <v>0</v>
      </c>
      <c r="F25" s="17">
        <f>SUM(F10:F18)</f>
        <v>0</v>
      </c>
      <c r="G25" s="17"/>
      <c r="H25" s="17"/>
      <c r="I25" s="17"/>
      <c r="J25" s="17">
        <f>SUM(J10:J18)</f>
        <v>0</v>
      </c>
      <c r="K25" s="17">
        <f>SUM(K10:K18)</f>
        <v>0</v>
      </c>
      <c r="L25" s="17">
        <f>SUM(L10:L18)</f>
        <v>0</v>
      </c>
      <c r="M25" s="17">
        <f>SUM(M10:M18)</f>
        <v>0</v>
      </c>
      <c r="N25" s="17">
        <f>SUM(N10:N24)</f>
        <v>0</v>
      </c>
      <c r="O25" s="17">
        <f>SUM(O10:O23)</f>
        <v>17525</v>
      </c>
      <c r="P25" s="17">
        <f>SUM(P10:P23)</f>
        <v>17525</v>
      </c>
    </row>
    <row r="26" spans="1:16" s="28" customFormat="1" ht="15.6" x14ac:dyDescent="0.3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s="18" customFormat="1" ht="15.6" x14ac:dyDescent="0.3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s="28" customFormat="1" ht="15.6" x14ac:dyDescent="0.3">
      <c r="A28" s="28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>
        <f>SUM(G28:M28)</f>
        <v>0</v>
      </c>
      <c r="O28" s="27"/>
      <c r="P28" s="27"/>
    </row>
    <row r="29" spans="1:16" s="28" customFormat="1" ht="15.6" x14ac:dyDescent="0.3">
      <c r="A29" s="28" t="s">
        <v>34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28" customFormat="1" ht="15.6" x14ac:dyDescent="0.3">
      <c r="A30" s="28" t="s">
        <v>35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>
        <f>SUM(G30:M30)</f>
        <v>0</v>
      </c>
      <c r="O30" s="27"/>
      <c r="P30" s="27"/>
    </row>
    <row r="31" spans="1:16" s="6" customFormat="1" ht="15.6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6" s="18" customFormat="1" ht="15.6" x14ac:dyDescent="0.3">
      <c r="A32" s="18" t="s">
        <v>21</v>
      </c>
      <c r="B32" s="17">
        <f>B5+B28</f>
        <v>30740.49</v>
      </c>
      <c r="C32" s="17">
        <f>B35</f>
        <v>30740.49</v>
      </c>
      <c r="D32" s="17">
        <f t="shared" ref="D32:M32" si="3">C35</f>
        <v>30740.49</v>
      </c>
      <c r="E32" s="17">
        <f>D35</f>
        <v>30740.49</v>
      </c>
      <c r="F32" s="17">
        <f t="shared" si="3"/>
        <v>30740.49</v>
      </c>
      <c r="G32" s="17">
        <f t="shared" si="3"/>
        <v>30740.49</v>
      </c>
      <c r="H32" s="17">
        <f t="shared" si="3"/>
        <v>30740.49</v>
      </c>
      <c r="I32" s="17">
        <f t="shared" si="3"/>
        <v>30740.49</v>
      </c>
      <c r="J32" s="17">
        <f t="shared" si="3"/>
        <v>30740.49</v>
      </c>
      <c r="K32" s="17">
        <f t="shared" si="3"/>
        <v>30740.49</v>
      </c>
      <c r="L32" s="17">
        <f t="shared" si="3"/>
        <v>30740.49</v>
      </c>
      <c r="M32" s="17">
        <f t="shared" si="3"/>
        <v>30740.49</v>
      </c>
      <c r="N32" s="17"/>
    </row>
    <row r="33" spans="1:16" s="18" customFormat="1" ht="15.6" x14ac:dyDescent="0.3">
      <c r="A33" s="18" t="s">
        <v>5</v>
      </c>
      <c r="B33" s="17">
        <v>0</v>
      </c>
      <c r="C33" s="17">
        <f>C7</f>
        <v>0</v>
      </c>
      <c r="D33" s="17">
        <f>D7</f>
        <v>0</v>
      </c>
      <c r="E33" s="17">
        <f>E7</f>
        <v>0</v>
      </c>
      <c r="F33" s="17">
        <f>F7</f>
        <v>0</v>
      </c>
      <c r="G33" s="17">
        <f t="shared" ref="G33:L33" si="4">G7+G28</f>
        <v>0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>M7</f>
        <v>0</v>
      </c>
      <c r="N33" s="17"/>
      <c r="P33" s="17"/>
    </row>
    <row r="34" spans="1:16" s="18" customFormat="1" ht="15.6" x14ac:dyDescent="0.3">
      <c r="A34" s="18" t="s">
        <v>6</v>
      </c>
      <c r="B34" s="17">
        <f>B25</f>
        <v>0</v>
      </c>
      <c r="C34" s="17">
        <f>C25</f>
        <v>0</v>
      </c>
      <c r="D34" s="17">
        <f>D25+D30</f>
        <v>0</v>
      </c>
      <c r="E34" s="17">
        <f>E25+E30</f>
        <v>0</v>
      </c>
      <c r="F34" s="17">
        <f>F25+F30</f>
        <v>0</v>
      </c>
      <c r="G34" s="17">
        <f t="shared" ref="G34:M34" si="5">G25+G30</f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t="shared" si="5"/>
        <v>0</v>
      </c>
      <c r="L34" s="17">
        <f t="shared" si="5"/>
        <v>0</v>
      </c>
      <c r="M34" s="17">
        <f t="shared" si="5"/>
        <v>0</v>
      </c>
      <c r="N34" s="17"/>
      <c r="P34" s="17"/>
    </row>
    <row r="35" spans="1:16" s="18" customFormat="1" ht="15.6" x14ac:dyDescent="0.3">
      <c r="A35" s="18" t="s">
        <v>7</v>
      </c>
      <c r="B35" s="17">
        <f>B32+B33-B34</f>
        <v>30740.49</v>
      </c>
      <c r="C35" s="17">
        <f t="shared" ref="C35:M35" si="6">C32+C33-C34</f>
        <v>30740.49</v>
      </c>
      <c r="D35" s="17">
        <f t="shared" si="6"/>
        <v>30740.49</v>
      </c>
      <c r="E35" s="17">
        <f t="shared" si="6"/>
        <v>30740.49</v>
      </c>
      <c r="F35" s="17">
        <f t="shared" si="6"/>
        <v>30740.49</v>
      </c>
      <c r="G35" s="17">
        <f>G32+G33-G34</f>
        <v>30740.49</v>
      </c>
      <c r="H35" s="17">
        <f t="shared" si="6"/>
        <v>30740.49</v>
      </c>
      <c r="I35" s="17">
        <f t="shared" si="6"/>
        <v>30740.49</v>
      </c>
      <c r="J35" s="17">
        <f t="shared" si="6"/>
        <v>30740.49</v>
      </c>
      <c r="K35" s="17">
        <f t="shared" si="6"/>
        <v>30740.49</v>
      </c>
      <c r="L35" s="17">
        <f t="shared" si="6"/>
        <v>30740.49</v>
      </c>
      <c r="M35" s="17">
        <f t="shared" si="6"/>
        <v>30740.49</v>
      </c>
      <c r="N35" s="17"/>
      <c r="P35" s="17"/>
    </row>
  </sheetData>
  <customSheetViews>
    <customSheetView guid="{C615764C-F046-429A-BE15-6447FFAB517F}" fitToPage="1" hiddenColumns="1">
      <pane xSplit="1" ySplit="3" topLeftCell="C7" activePane="bottomRight" state="frozen"/>
      <selection pane="bottomRight" activeCell="H11" sqref="H11"/>
      <pageMargins left="0.5" right="0.25" top="0.5" bottom="0.25" header="0.3" footer="0.3"/>
      <printOptions gridLines="1"/>
      <pageSetup paperSize="5" scale="72" orientation="landscape" r:id="rId1"/>
    </customSheetView>
  </customSheetViews>
  <mergeCells count="2">
    <mergeCell ref="A1:P1"/>
    <mergeCell ref="A2:P2"/>
  </mergeCells>
  <printOptions gridLines="1"/>
  <pageMargins left="0.25" right="0.25" top="1" bottom="0.5" header="0.3" footer="0.3"/>
  <pageSetup paperSize="5" scale="4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tabSelected="1" topLeftCell="A2" workbookViewId="0">
      <pane xSplit="1" topLeftCell="B1" activePane="topRight" state="frozen"/>
      <selection pane="topRight" activeCell="F30" sqref="F30"/>
    </sheetView>
  </sheetViews>
  <sheetFormatPr defaultRowHeight="14.4" x14ac:dyDescent="0.3"/>
  <cols>
    <col min="1" max="1" width="46.5546875" customWidth="1"/>
    <col min="2" max="2" width="13" style="5" customWidth="1"/>
    <col min="3" max="3" width="11.44140625" style="4" customWidth="1"/>
    <col min="4" max="4" width="10.5546875" style="4" customWidth="1"/>
    <col min="5" max="5" width="10" style="4" customWidth="1"/>
    <col min="6" max="7" width="12.33203125" style="4" customWidth="1"/>
    <col min="8" max="8" width="12.88671875" style="4" customWidth="1"/>
    <col min="9" max="9" width="11.44140625" style="4" customWidth="1"/>
    <col min="10" max="10" width="9.77734375" style="4" customWidth="1"/>
    <col min="11" max="11" width="11.44140625" style="4" customWidth="1"/>
    <col min="12" max="12" width="10.109375" style="4" customWidth="1"/>
    <col min="13" max="13" width="11" style="4" customWidth="1"/>
    <col min="14" max="14" width="15.5546875" customWidth="1"/>
    <col min="15" max="15" width="14.44140625" customWidth="1"/>
    <col min="16" max="16" width="15.77734375" customWidth="1"/>
  </cols>
  <sheetData>
    <row r="1" spans="1:16" s="1" customFormat="1" ht="28.8" x14ac:dyDescent="0.55000000000000004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1" customFormat="1" ht="28.8" x14ac:dyDescent="0.55000000000000004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9" customFormat="1" ht="17.399999999999999" x14ac:dyDescent="0.35">
      <c r="A3" s="32">
        <v>45047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10</v>
      </c>
      <c r="O3" s="8" t="s">
        <v>10</v>
      </c>
      <c r="P3" s="8" t="s">
        <v>10</v>
      </c>
    </row>
    <row r="4" spans="1:16" s="15" customFormat="1" ht="17.399999999999999" x14ac:dyDescent="0.35">
      <c r="A4" s="13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9" customFormat="1" ht="17.399999999999999" x14ac:dyDescent="0.35">
      <c r="A5" s="11" t="s">
        <v>66</v>
      </c>
      <c r="B5" s="31">
        <v>21441.01</v>
      </c>
      <c r="C5" s="8"/>
      <c r="D5" s="8"/>
      <c r="E5" s="8"/>
      <c r="F5" s="8"/>
      <c r="G5" s="8"/>
      <c r="H5" s="8"/>
      <c r="I5" s="8"/>
      <c r="J5" s="8"/>
      <c r="K5" s="8"/>
      <c r="L5" s="19"/>
      <c r="M5" s="8"/>
      <c r="N5" s="8"/>
      <c r="O5" s="8"/>
      <c r="P5" s="8"/>
    </row>
    <row r="6" spans="1:16" s="9" customFormat="1" ht="17.399999999999999" x14ac:dyDescent="0.35">
      <c r="A6" s="11"/>
      <c r="B6" s="30"/>
      <c r="C6" s="8"/>
      <c r="D6" s="8"/>
      <c r="E6" s="8"/>
      <c r="F6" s="8"/>
      <c r="G6" s="8"/>
      <c r="H6" s="8"/>
      <c r="I6" s="8"/>
      <c r="J6" s="8"/>
      <c r="K6" s="8"/>
      <c r="L6" s="19"/>
      <c r="M6" s="8"/>
      <c r="N6" s="8"/>
      <c r="O6" s="8"/>
      <c r="P6" s="8"/>
    </row>
    <row r="7" spans="1:16" s="24" customFormat="1" ht="15.6" x14ac:dyDescent="0.3">
      <c r="A7" s="22" t="s">
        <v>5</v>
      </c>
      <c r="B7" s="31">
        <v>21441.01</v>
      </c>
      <c r="C7" s="25">
        <f t="shared" ref="C7:M7" si="0">SUM(C5:C6)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9">
        <f t="shared" si="0"/>
        <v>0</v>
      </c>
      <c r="N7" s="23"/>
      <c r="O7" s="23"/>
      <c r="P7" s="23"/>
    </row>
    <row r="8" spans="1:16" s="9" customFormat="1" ht="17.399999999999999" x14ac:dyDescent="0.35">
      <c r="A8" s="10" t="s">
        <v>10</v>
      </c>
      <c r="B8" s="8"/>
      <c r="C8" s="8"/>
      <c r="D8" s="8"/>
      <c r="E8" s="21"/>
      <c r="F8" s="8"/>
      <c r="G8" s="8"/>
      <c r="H8" s="8"/>
      <c r="I8" s="8"/>
      <c r="J8" s="8"/>
      <c r="K8" s="8"/>
      <c r="L8" s="20"/>
      <c r="M8" s="8"/>
      <c r="N8" s="8"/>
      <c r="O8" s="8"/>
      <c r="P8" s="8"/>
    </row>
    <row r="9" spans="1:16" s="18" customFormat="1" ht="17.399999999999999" x14ac:dyDescent="0.35">
      <c r="A9" s="16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 t="s">
        <v>9</v>
      </c>
      <c r="O9" s="12" t="s">
        <v>8</v>
      </c>
      <c r="P9" s="12" t="s">
        <v>11</v>
      </c>
    </row>
    <row r="10" spans="1:16" s="18" customFormat="1" ht="17.399999999999999" x14ac:dyDescent="0.35">
      <c r="A10" s="16" t="s">
        <v>71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2"/>
    </row>
    <row r="11" spans="1:16" s="2" customFormat="1" ht="15.6" x14ac:dyDescent="0.3">
      <c r="A11" s="2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>B11+C11+D11+E11+F11+G11+H11+I11+J11+K11+L11+M11</f>
        <v>0</v>
      </c>
      <c r="O11" s="3">
        <v>0</v>
      </c>
      <c r="P11" s="3">
        <f t="shared" ref="P11:P15" si="1">O11-N11</f>
        <v>0</v>
      </c>
    </row>
    <row r="12" spans="1:16" s="2" customFormat="1" ht="15.6" x14ac:dyDescent="0.3">
      <c r="A12" s="2" t="s">
        <v>43</v>
      </c>
      <c r="B12" s="3"/>
      <c r="C12" s="3">
        <v>246.7</v>
      </c>
      <c r="D12" s="3"/>
      <c r="E12" s="3"/>
      <c r="F12" s="3">
        <v>2135.1999999999998</v>
      </c>
      <c r="G12" s="3"/>
      <c r="H12" s="3"/>
      <c r="I12" s="3"/>
      <c r="J12" s="3"/>
      <c r="K12" s="3"/>
      <c r="L12" s="3"/>
      <c r="M12" s="3"/>
      <c r="N12" s="3">
        <v>0</v>
      </c>
      <c r="O12" s="40">
        <v>1500</v>
      </c>
      <c r="P12" s="46">
        <f t="shared" si="1"/>
        <v>1500</v>
      </c>
    </row>
    <row r="13" spans="1:16" s="2" customFormat="1" ht="15.6" x14ac:dyDescent="0.3">
      <c r="A13" s="2" t="s">
        <v>41</v>
      </c>
      <c r="B13" s="3">
        <v>2483.36</v>
      </c>
      <c r="C13" s="3"/>
      <c r="D13" s="3"/>
      <c r="E13" s="3"/>
      <c r="G13" s="3"/>
      <c r="H13" s="3"/>
      <c r="I13" s="3"/>
      <c r="J13" s="3"/>
      <c r="K13" s="3"/>
      <c r="L13" s="3"/>
      <c r="M13" s="3"/>
      <c r="N13" s="3">
        <f t="shared" ref="N13:N31" si="2">B13+C13+D13+E13+F13+G13+H13+I13+J13+K13+L13+M13</f>
        <v>2483.36</v>
      </c>
      <c r="O13" s="3">
        <v>0</v>
      </c>
      <c r="P13" s="43">
        <f>O13-N13</f>
        <v>-2483.36</v>
      </c>
    </row>
    <row r="14" spans="1:16" s="2" customFormat="1" ht="15.6" x14ac:dyDescent="0.3">
      <c r="A14" s="2" t="s">
        <v>69</v>
      </c>
      <c r="B14" s="3"/>
      <c r="C14" s="3"/>
      <c r="D14" s="3"/>
      <c r="E14" s="3"/>
      <c r="G14" s="3"/>
      <c r="H14" s="3"/>
      <c r="I14" s="3"/>
      <c r="J14" s="3"/>
      <c r="K14" s="3"/>
      <c r="L14" s="3"/>
      <c r="M14" s="3"/>
      <c r="N14" s="3">
        <f t="shared" ref="N14" si="3">B14+C14+D14+E14+F14+G14+H14+I14+J14+K14+L14+M14</f>
        <v>0</v>
      </c>
      <c r="O14" s="3">
        <v>570</v>
      </c>
      <c r="P14" s="45">
        <f>O14-N14</f>
        <v>570</v>
      </c>
    </row>
    <row r="15" spans="1:16" s="2" customFormat="1" ht="15.6" x14ac:dyDescent="0.3">
      <c r="A15" s="2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2"/>
        <v>0</v>
      </c>
      <c r="O15" s="3">
        <v>250</v>
      </c>
      <c r="P15" s="33">
        <f t="shared" si="1"/>
        <v>250</v>
      </c>
    </row>
    <row r="16" spans="1:16" s="2" customFormat="1" ht="15.6" x14ac:dyDescent="0.3">
      <c r="A16" s="2" t="s">
        <v>44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2"/>
        <v>0</v>
      </c>
      <c r="O16" s="40">
        <v>3500</v>
      </c>
      <c r="P16" s="45">
        <f>O16-N16</f>
        <v>3500</v>
      </c>
    </row>
    <row r="17" spans="1:16" s="2" customFormat="1" ht="15.6" x14ac:dyDescent="0.3">
      <c r="A17" s="2" t="s">
        <v>45</v>
      </c>
      <c r="B17" s="3"/>
      <c r="C17" s="3">
        <v>708.98</v>
      </c>
      <c r="D17" s="3">
        <v>1339.99</v>
      </c>
      <c r="E17" s="3">
        <v>1365.79</v>
      </c>
      <c r="F17" s="3"/>
      <c r="G17" s="3"/>
      <c r="H17" s="3"/>
      <c r="I17" s="3"/>
      <c r="J17" s="3"/>
      <c r="K17" s="3"/>
      <c r="L17" s="3"/>
      <c r="M17" s="3"/>
      <c r="N17" s="3">
        <f t="shared" si="2"/>
        <v>3414.76</v>
      </c>
      <c r="O17" s="3">
        <v>2000</v>
      </c>
      <c r="P17" s="44">
        <f t="shared" ref="P17" si="4">O17-N17</f>
        <v>-1414.7600000000002</v>
      </c>
    </row>
    <row r="18" spans="1:16" s="2" customFormat="1" ht="15.6" x14ac:dyDescent="0.3">
      <c r="A18" s="2" t="s">
        <v>46</v>
      </c>
      <c r="B18" s="3"/>
      <c r="C18" s="3"/>
      <c r="D18" s="3"/>
      <c r="E18" s="3"/>
      <c r="F18" s="3">
        <v>440</v>
      </c>
      <c r="G18" s="3"/>
      <c r="H18" s="3"/>
      <c r="I18" s="3"/>
      <c r="J18" s="3"/>
      <c r="K18" s="3"/>
      <c r="L18" s="3"/>
      <c r="M18" s="3"/>
      <c r="N18" s="3">
        <f t="shared" si="2"/>
        <v>440</v>
      </c>
      <c r="O18" s="3">
        <v>500</v>
      </c>
      <c r="P18" s="33">
        <f t="shared" ref="P18:P27" si="5">O18-N18</f>
        <v>60</v>
      </c>
    </row>
    <row r="19" spans="1:16" s="2" customFormat="1" ht="15.6" x14ac:dyDescent="0.3">
      <c r="A19" s="2" t="s">
        <v>47</v>
      </c>
      <c r="B19" s="3"/>
      <c r="C19" s="3"/>
      <c r="D19" s="3"/>
      <c r="E19" s="3"/>
      <c r="F19" s="3">
        <v>925</v>
      </c>
      <c r="G19" s="3"/>
      <c r="H19" s="3"/>
      <c r="I19" s="3"/>
      <c r="J19" s="3"/>
      <c r="K19" s="3"/>
      <c r="L19" s="3"/>
      <c r="M19" s="3"/>
      <c r="N19" s="3">
        <f t="shared" si="2"/>
        <v>925</v>
      </c>
      <c r="O19" s="3">
        <v>750</v>
      </c>
      <c r="P19" s="33">
        <f t="shared" si="5"/>
        <v>-175</v>
      </c>
    </row>
    <row r="20" spans="1:16" s="2" customFormat="1" ht="15.6" x14ac:dyDescent="0.3">
      <c r="A20" s="2" t="s">
        <v>48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2"/>
        <v>0</v>
      </c>
      <c r="O20" s="40">
        <v>650</v>
      </c>
      <c r="P20" s="3">
        <f t="shared" si="5"/>
        <v>650</v>
      </c>
    </row>
    <row r="21" spans="1:16" s="2" customFormat="1" ht="15.6" x14ac:dyDescent="0.3">
      <c r="A21" s="2" t="s">
        <v>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ref="N21" si="6">B21+C21+D21+E21+F21+G21+H21+I21+J21+K21+L21+M21</f>
        <v>0</v>
      </c>
      <c r="O21" s="40">
        <v>1500</v>
      </c>
      <c r="P21" s="3">
        <f t="shared" si="5"/>
        <v>1500</v>
      </c>
    </row>
    <row r="22" spans="1:16" s="2" customFormat="1" ht="15.6" x14ac:dyDescent="0.3">
      <c r="A22" s="2" t="s">
        <v>70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ref="N22" si="7">B22+C22+D22+E22+F22+G22+H22+I22+J22+K22+L22+M22</f>
        <v>0</v>
      </c>
      <c r="O22" s="40">
        <v>750</v>
      </c>
      <c r="P22" s="3">
        <f t="shared" si="5"/>
        <v>750</v>
      </c>
    </row>
    <row r="23" spans="1:16" s="2" customFormat="1" ht="15.6" x14ac:dyDescent="0.3">
      <c r="A23" s="2" t="s">
        <v>49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2"/>
        <v>0</v>
      </c>
      <c r="O23" s="3">
        <v>200</v>
      </c>
      <c r="P23" s="33">
        <f t="shared" si="5"/>
        <v>200</v>
      </c>
    </row>
    <row r="24" spans="1:16" s="2" customFormat="1" ht="15.6" x14ac:dyDescent="0.3">
      <c r="A24" s="2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2"/>
        <v>0</v>
      </c>
      <c r="O24" s="3">
        <v>100</v>
      </c>
      <c r="P24" s="33">
        <f t="shared" si="5"/>
        <v>100</v>
      </c>
    </row>
    <row r="25" spans="1:16" s="2" customFormat="1" ht="15.6" x14ac:dyDescent="0.3">
      <c r="A25" s="2" t="s">
        <v>51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2"/>
        <v>0</v>
      </c>
      <c r="O25" s="3">
        <v>500</v>
      </c>
      <c r="P25" s="33">
        <f t="shared" si="5"/>
        <v>500</v>
      </c>
    </row>
    <row r="26" spans="1:16" s="2" customFormat="1" ht="15.6" x14ac:dyDescent="0.3">
      <c r="A26" s="2" t="s">
        <v>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2"/>
        <v>0</v>
      </c>
      <c r="O26" s="3">
        <v>520</v>
      </c>
      <c r="P26" s="33">
        <f t="shared" si="5"/>
        <v>520</v>
      </c>
    </row>
    <row r="27" spans="1:16" s="2" customFormat="1" ht="15.6" x14ac:dyDescent="0.3">
      <c r="A27" s="2" t="s">
        <v>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2"/>
        <v>0</v>
      </c>
      <c r="O27" s="3">
        <v>250</v>
      </c>
      <c r="P27" s="33">
        <f t="shared" si="5"/>
        <v>250</v>
      </c>
    </row>
    <row r="28" spans="1:16" s="2" customFormat="1" ht="15.6" x14ac:dyDescent="0.3">
      <c r="A28" s="2" t="s">
        <v>53</v>
      </c>
      <c r="B28" s="3">
        <v>120</v>
      </c>
      <c r="C28" s="3"/>
      <c r="D28" s="3">
        <v>76</v>
      </c>
      <c r="E28" s="3"/>
      <c r="F28" s="3"/>
      <c r="G28" s="3"/>
      <c r="H28" s="3"/>
      <c r="I28" s="3"/>
      <c r="J28" s="3"/>
      <c r="K28" s="3"/>
      <c r="L28" s="3"/>
      <c r="M28" s="3"/>
      <c r="N28" s="3">
        <f t="shared" si="2"/>
        <v>196</v>
      </c>
      <c r="O28" s="3">
        <v>500</v>
      </c>
      <c r="P28" s="33">
        <f t="shared" ref="P28:P29" si="8">O28-N28</f>
        <v>304</v>
      </c>
    </row>
    <row r="29" spans="1:16" s="2" customFormat="1" ht="15.6" x14ac:dyDescent="0.3">
      <c r="A29" s="2" t="s">
        <v>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2"/>
        <v>0</v>
      </c>
      <c r="O29" s="34">
        <v>250</v>
      </c>
      <c r="P29" s="45">
        <f t="shared" si="8"/>
        <v>250</v>
      </c>
    </row>
    <row r="30" spans="1:16" s="2" customFormat="1" ht="15.6" x14ac:dyDescent="0.3">
      <c r="A30" s="2" t="s">
        <v>56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2"/>
        <v>0</v>
      </c>
      <c r="O30" s="3">
        <v>200</v>
      </c>
      <c r="P30" s="3">
        <f>O30-N30</f>
        <v>200</v>
      </c>
    </row>
    <row r="31" spans="1:16" s="2" customFormat="1" ht="15.6" x14ac:dyDescent="0.3">
      <c r="A31" s="2" t="s">
        <v>67</v>
      </c>
      <c r="B31" s="3">
        <v>347.22</v>
      </c>
      <c r="C31" s="3">
        <v>768.59</v>
      </c>
      <c r="D31" s="2">
        <v>100</v>
      </c>
      <c r="E31" s="3">
        <v>500</v>
      </c>
      <c r="F31" s="3">
        <v>121.6</v>
      </c>
      <c r="G31" s="3"/>
      <c r="H31" s="3"/>
      <c r="I31" s="3"/>
      <c r="J31" s="3"/>
      <c r="K31" s="3"/>
      <c r="L31" s="3"/>
      <c r="M31" s="3"/>
      <c r="N31" s="3">
        <f t="shared" si="2"/>
        <v>1837.4099999999999</v>
      </c>
      <c r="O31" s="3">
        <v>0</v>
      </c>
      <c r="P31" s="3">
        <f>O31-N31</f>
        <v>-1837.4099999999999</v>
      </c>
    </row>
    <row r="32" spans="1:16" s="18" customFormat="1" ht="15.6" x14ac:dyDescent="0.3">
      <c r="A32" s="16" t="s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>SUM(O11:O31)</f>
        <v>14490</v>
      </c>
      <c r="P32" s="17"/>
    </row>
    <row r="33" spans="1:20" s="18" customFormat="1" ht="16.2" thickBot="1" x14ac:dyDescent="0.3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20" s="18" customFormat="1" ht="16.2" thickBot="1" x14ac:dyDescent="0.35">
      <c r="A34" s="35" t="s">
        <v>62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20" s="18" customFormat="1" ht="16.2" thickBot="1" x14ac:dyDescent="0.35">
      <c r="A35" s="36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20" s="18" customFormat="1" ht="16.2" thickBot="1" x14ac:dyDescent="0.35">
      <c r="A36" s="37" t="s">
        <v>64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0" s="18" customFormat="1" ht="16.2" thickBot="1" x14ac:dyDescent="0.35">
      <c r="A37" s="36" t="s">
        <v>35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20" s="28" customFormat="1" ht="16.2" thickBot="1" x14ac:dyDescent="0.35">
      <c r="A38" s="37" t="s">
        <v>61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>
        <v>0</v>
      </c>
      <c r="M38" s="17"/>
      <c r="N38" s="17"/>
      <c r="O38" s="17"/>
      <c r="P38" s="17"/>
      <c r="Q38" s="18"/>
      <c r="R38" s="18"/>
      <c r="S38" s="18"/>
      <c r="T38" s="18"/>
    </row>
    <row r="39" spans="1:20" s="18" customFormat="1" ht="16.2" thickBot="1" x14ac:dyDescent="0.35">
      <c r="A39" s="37" t="s">
        <v>63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20" s="28" customFormat="1" ht="16.2" thickBot="1" x14ac:dyDescent="0.35">
      <c r="A40" s="3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20" s="41" customFormat="1" ht="16.2" thickBot="1" x14ac:dyDescent="0.3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20" s="28" customFormat="1" ht="15.6" x14ac:dyDescent="0.3">
      <c r="A42" s="28" t="s">
        <v>57</v>
      </c>
      <c r="B42" s="27">
        <v>25</v>
      </c>
      <c r="C42" s="27">
        <v>25</v>
      </c>
      <c r="D42" s="27">
        <v>25</v>
      </c>
      <c r="E42" s="27">
        <v>25</v>
      </c>
      <c r="F42" s="27">
        <v>25</v>
      </c>
      <c r="G42" s="27">
        <v>25</v>
      </c>
      <c r="H42" s="27">
        <v>25</v>
      </c>
      <c r="I42" s="27"/>
      <c r="J42" s="27"/>
      <c r="K42" s="27"/>
      <c r="L42" s="27"/>
      <c r="M42" s="27"/>
      <c r="N42" s="27"/>
      <c r="O42" s="27"/>
      <c r="P42" s="27"/>
    </row>
    <row r="43" spans="1:20" s="6" customFormat="1" ht="15.6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20" s="18" customFormat="1" ht="15.6" x14ac:dyDescent="0.3">
      <c r="A44" s="18" t="s">
        <v>21</v>
      </c>
      <c r="B44" s="17">
        <f>B5+B40</f>
        <v>21441.01</v>
      </c>
      <c r="C44" s="17">
        <f>B47</f>
        <v>21441.01</v>
      </c>
      <c r="D44" s="17">
        <f t="shared" ref="D44:M44" si="9">C47</f>
        <v>21441.01</v>
      </c>
      <c r="E44" s="17">
        <f>D47</f>
        <v>21416.01</v>
      </c>
      <c r="F44" s="17">
        <f t="shared" si="9"/>
        <v>21391.01</v>
      </c>
      <c r="G44" s="17">
        <f t="shared" si="9"/>
        <v>21366.01</v>
      </c>
      <c r="H44" s="17">
        <f t="shared" si="9"/>
        <v>21341.01</v>
      </c>
      <c r="I44" s="17">
        <f t="shared" si="9"/>
        <v>21316.01</v>
      </c>
      <c r="J44" s="17">
        <f t="shared" si="9"/>
        <v>21316.01</v>
      </c>
      <c r="K44" s="17">
        <f t="shared" si="9"/>
        <v>21316.01</v>
      </c>
      <c r="L44" s="17">
        <f t="shared" si="9"/>
        <v>21316.01</v>
      </c>
      <c r="M44" s="17">
        <f t="shared" si="9"/>
        <v>21316.01</v>
      </c>
      <c r="N44" s="17"/>
    </row>
    <row r="45" spans="1:20" s="18" customFormat="1" ht="15.6" x14ac:dyDescent="0.3">
      <c r="A45" s="18" t="s">
        <v>5</v>
      </c>
      <c r="B45" s="17">
        <v>0</v>
      </c>
      <c r="C45" s="17">
        <f>C7</f>
        <v>0</v>
      </c>
      <c r="D45" s="17">
        <f>D7</f>
        <v>0</v>
      </c>
      <c r="E45" s="17">
        <f>E7</f>
        <v>0</v>
      </c>
      <c r="F45" s="17">
        <f>F7</f>
        <v>0</v>
      </c>
      <c r="G45" s="17">
        <f t="shared" ref="G45:L45" si="10">G7+G40</f>
        <v>0</v>
      </c>
      <c r="H45" s="17">
        <f t="shared" si="10"/>
        <v>0</v>
      </c>
      <c r="I45" s="17">
        <f t="shared" si="10"/>
        <v>0</v>
      </c>
      <c r="J45" s="17">
        <f t="shared" si="10"/>
        <v>0</v>
      </c>
      <c r="K45" s="17">
        <f t="shared" si="10"/>
        <v>0</v>
      </c>
      <c r="L45" s="17">
        <f t="shared" si="10"/>
        <v>0</v>
      </c>
      <c r="M45" s="17">
        <f>M7</f>
        <v>0</v>
      </c>
      <c r="N45" s="17"/>
      <c r="P45" s="17"/>
    </row>
    <row r="46" spans="1:20" s="18" customFormat="1" ht="15.6" x14ac:dyDescent="0.3">
      <c r="A46" s="18" t="s">
        <v>6</v>
      </c>
      <c r="B46" s="17">
        <f>B32</f>
        <v>0</v>
      </c>
      <c r="C46" s="17">
        <f>C32</f>
        <v>0</v>
      </c>
      <c r="D46" s="17">
        <f t="shared" ref="D46:M46" si="11">D32+D42</f>
        <v>25</v>
      </c>
      <c r="E46" s="17">
        <f t="shared" si="11"/>
        <v>25</v>
      </c>
      <c r="F46" s="17">
        <f t="shared" si="11"/>
        <v>25</v>
      </c>
      <c r="G46" s="17">
        <f t="shared" si="11"/>
        <v>25</v>
      </c>
      <c r="H46" s="17">
        <f t="shared" si="11"/>
        <v>25</v>
      </c>
      <c r="I46" s="17">
        <f t="shared" si="11"/>
        <v>0</v>
      </c>
      <c r="J46" s="17">
        <f t="shared" si="11"/>
        <v>0</v>
      </c>
      <c r="K46" s="17">
        <f t="shared" si="11"/>
        <v>0</v>
      </c>
      <c r="L46" s="17">
        <f t="shared" si="11"/>
        <v>0</v>
      </c>
      <c r="M46" s="17">
        <f t="shared" si="11"/>
        <v>0</v>
      </c>
      <c r="N46" s="17"/>
      <c r="P46" s="17"/>
    </row>
    <row r="47" spans="1:20" s="18" customFormat="1" ht="15.6" x14ac:dyDescent="0.3">
      <c r="A47" s="18" t="s">
        <v>7</v>
      </c>
      <c r="B47" s="17">
        <f>B44+B45-B46</f>
        <v>21441.01</v>
      </c>
      <c r="C47" s="17">
        <f t="shared" ref="C47:M47" si="12">C44+C45-C46</f>
        <v>21441.01</v>
      </c>
      <c r="D47" s="17">
        <f t="shared" si="12"/>
        <v>21416.01</v>
      </c>
      <c r="E47" s="17">
        <f t="shared" si="12"/>
        <v>21391.01</v>
      </c>
      <c r="F47" s="17">
        <f t="shared" si="12"/>
        <v>21366.01</v>
      </c>
      <c r="G47" s="17">
        <f>G44+G45-G46</f>
        <v>21341.01</v>
      </c>
      <c r="H47" s="17">
        <f t="shared" si="12"/>
        <v>21316.01</v>
      </c>
      <c r="I47" s="17">
        <f t="shared" si="12"/>
        <v>21316.01</v>
      </c>
      <c r="J47" s="17">
        <f t="shared" si="12"/>
        <v>21316.01</v>
      </c>
      <c r="K47" s="17">
        <f t="shared" si="12"/>
        <v>21316.01</v>
      </c>
      <c r="L47" s="17">
        <f t="shared" si="12"/>
        <v>21316.01</v>
      </c>
      <c r="M47" s="17">
        <f t="shared" si="12"/>
        <v>21316.01</v>
      </c>
      <c r="N47" s="17"/>
      <c r="P47" s="17"/>
    </row>
  </sheetData>
  <customSheetViews>
    <customSheetView guid="{C615764C-F046-429A-BE15-6447FFAB517F}">
      <pageMargins left="0.7" right="0.7" top="0.75" bottom="0.75" header="0.3" footer="0.3"/>
    </customSheetView>
  </customSheetViews>
  <mergeCells count="2">
    <mergeCell ref="A1:P1"/>
    <mergeCell ref="A2:P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Programming</vt:lpstr>
      <vt:lpstr>Operations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Tyra Tomlin</cp:lastModifiedBy>
  <cp:lastPrinted>2018-11-04T22:06:39Z</cp:lastPrinted>
  <dcterms:created xsi:type="dcterms:W3CDTF">2016-09-29T13:48:27Z</dcterms:created>
  <dcterms:modified xsi:type="dcterms:W3CDTF">2023-10-04T22:49:55Z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