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horityhealth-my.sharepoint.com/personal/tevans_authorityhealth_org/Documents/Documents/Links/Monthly Reports/"/>
    </mc:Choice>
  </mc:AlternateContent>
  <xr:revisionPtr revIDLastSave="238" documentId="8_{F86B2D2D-E4A2-46E0-AC30-D35D47BB74F7}" xr6:coauthVersionLast="47" xr6:coauthVersionMax="47" xr10:uidLastSave="{A82E2F08-33BC-484F-9B2B-19A2440ABA70}"/>
  <bookViews>
    <workbookView xWindow="-120" yWindow="-120" windowWidth="24240" windowHeight="13020" activeTab="1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N23" i="2"/>
  <c r="P23" i="2" s="1"/>
  <c r="N21" i="2"/>
  <c r="P21" i="2" s="1"/>
  <c r="N22" i="2"/>
  <c r="P22" i="2" s="1"/>
  <c r="P29" i="2"/>
  <c r="N27" i="2" l="1"/>
  <c r="P27" i="2" s="1"/>
  <c r="N11" i="1"/>
  <c r="P11" i="1" s="1"/>
  <c r="N12" i="1"/>
  <c r="N13" i="1"/>
  <c r="P13" i="1" s="1"/>
  <c r="N14" i="1"/>
  <c r="N16" i="1"/>
  <c r="N17" i="1"/>
  <c r="N18" i="1"/>
  <c r="P18" i="1" s="1"/>
  <c r="N19" i="1"/>
  <c r="P19" i="1" s="1"/>
  <c r="N20" i="1"/>
  <c r="N21" i="1"/>
  <c r="N22" i="1"/>
  <c r="N24" i="1"/>
  <c r="N25" i="1"/>
  <c r="N10" i="1"/>
  <c r="P10" i="1" s="1"/>
  <c r="P14" i="2"/>
  <c r="O26" i="1"/>
  <c r="N11" i="2" l="1"/>
  <c r="N31" i="2"/>
  <c r="P31" i="2" s="1"/>
  <c r="N12" i="2"/>
  <c r="N24" i="2"/>
  <c r="P24" i="2" s="1"/>
  <c r="N13" i="2"/>
  <c r="P13" i="2" s="1"/>
  <c r="N32" i="2" l="1"/>
  <c r="P32" i="2" s="1"/>
  <c r="N33" i="2"/>
  <c r="P33" i="2" s="1"/>
  <c r="N34" i="2"/>
  <c r="P34" i="2" s="1"/>
  <c r="N15" i="2"/>
  <c r="N16" i="2"/>
  <c r="N17" i="2"/>
  <c r="N18" i="2"/>
  <c r="N19" i="2"/>
  <c r="N20" i="2"/>
  <c r="N25" i="2"/>
  <c r="N26" i="2"/>
  <c r="P26" i="2" s="1"/>
  <c r="N28" i="2"/>
  <c r="P28" i="2" s="1"/>
  <c r="N30" i="2"/>
  <c r="P30" i="2" s="1"/>
  <c r="O35" i="2"/>
  <c r="B47" i="2" l="1"/>
  <c r="M49" i="2"/>
  <c r="L49" i="2"/>
  <c r="K49" i="2"/>
  <c r="J49" i="2"/>
  <c r="I49" i="2"/>
  <c r="H49" i="2"/>
  <c r="G49" i="2"/>
  <c r="F49" i="2"/>
  <c r="E49" i="2"/>
  <c r="D49" i="2"/>
  <c r="C49" i="2"/>
  <c r="B49" i="2"/>
  <c r="P25" i="2"/>
  <c r="P20" i="2"/>
  <c r="P19" i="2"/>
  <c r="P18" i="2"/>
  <c r="P17" i="2"/>
  <c r="P16" i="2"/>
  <c r="P15" i="2"/>
  <c r="P12" i="2"/>
  <c r="P11" i="2"/>
  <c r="M7" i="2"/>
  <c r="M48" i="2" s="1"/>
  <c r="L7" i="2"/>
  <c r="L48" i="2" s="1"/>
  <c r="K7" i="2"/>
  <c r="K48" i="2" s="1"/>
  <c r="J7" i="2"/>
  <c r="J48" i="2" s="1"/>
  <c r="I7" i="2"/>
  <c r="I48" i="2" s="1"/>
  <c r="H7" i="2"/>
  <c r="H48" i="2" s="1"/>
  <c r="G7" i="2"/>
  <c r="G48" i="2" s="1"/>
  <c r="F7" i="2"/>
  <c r="F48" i="2" s="1"/>
  <c r="E7" i="2"/>
  <c r="E48" i="2" s="1"/>
  <c r="D7" i="2"/>
  <c r="D48" i="2" s="1"/>
  <c r="C7" i="2"/>
  <c r="C48" i="2" s="1"/>
  <c r="P17" i="1"/>
  <c r="B33" i="1"/>
  <c r="B50" i="2" l="1"/>
  <c r="C47" i="2" s="1"/>
  <c r="C50" i="2" s="1"/>
  <c r="D47" i="2" s="1"/>
  <c r="D50" i="2" s="1"/>
  <c r="E47" i="2" s="1"/>
  <c r="E50" i="2" s="1"/>
  <c r="F47" i="2" s="1"/>
  <c r="F50" i="2" s="1"/>
  <c r="G47" i="2" s="1"/>
  <c r="G50" i="2" s="1"/>
  <c r="H47" i="2" s="1"/>
  <c r="H50" i="2" s="1"/>
  <c r="I47" i="2" s="1"/>
  <c r="I50" i="2" s="1"/>
  <c r="J47" i="2" s="1"/>
  <c r="J50" i="2" s="1"/>
  <c r="K47" i="2" s="1"/>
  <c r="K50" i="2" s="1"/>
  <c r="L47" i="2" s="1"/>
  <c r="L50" i="2" s="1"/>
  <c r="M47" i="2" s="1"/>
  <c r="M50" i="2" s="1"/>
  <c r="N31" i="1"/>
  <c r="N29" i="1"/>
  <c r="M7" i="1" l="1"/>
  <c r="M34" i="1" s="1"/>
  <c r="L7" i="1"/>
  <c r="L34" i="1" s="1"/>
  <c r="K34" i="1"/>
  <c r="J7" i="1"/>
  <c r="J34" i="1" s="1"/>
  <c r="I7" i="1"/>
  <c r="I34" i="1" s="1"/>
  <c r="H7" i="1"/>
  <c r="H34" i="1" s="1"/>
  <c r="G7" i="1"/>
  <c r="G34" i="1" s="1"/>
  <c r="F7" i="1"/>
  <c r="F34" i="1" s="1"/>
  <c r="E7" i="1"/>
  <c r="E34" i="1" s="1"/>
  <c r="D7" i="1"/>
  <c r="D34" i="1" s="1"/>
  <c r="C7" i="1"/>
  <c r="C34" i="1" s="1"/>
  <c r="M35" i="1"/>
  <c r="L35" i="1"/>
  <c r="K35" i="1"/>
  <c r="J35" i="1"/>
  <c r="I35" i="1"/>
  <c r="H35" i="1"/>
  <c r="G35" i="1"/>
  <c r="F26" i="1"/>
  <c r="F35" i="1" s="1"/>
  <c r="E26" i="1"/>
  <c r="E35" i="1" s="1"/>
  <c r="D26" i="1"/>
  <c r="D35" i="1" s="1"/>
  <c r="C26" i="1"/>
  <c r="C35" i="1" s="1"/>
  <c r="P20" i="1"/>
  <c r="B26" i="1" l="1"/>
  <c r="B35" i="1" s="1"/>
  <c r="P25" i="1" l="1"/>
  <c r="P24" i="1"/>
  <c r="P23" i="1"/>
  <c r="P22" i="1"/>
  <c r="P21" i="1"/>
  <c r="P16" i="1" l="1"/>
  <c r="P12" i="1"/>
  <c r="P14" i="1" l="1"/>
  <c r="P26" i="1" s="1"/>
  <c r="B36" i="1"/>
  <c r="C33" i="1" s="1"/>
  <c r="C36" i="1" s="1"/>
  <c r="D33" i="1" s="1"/>
  <c r="D36" i="1" s="1"/>
  <c r="E33" i="1" s="1"/>
  <c r="E36" i="1" l="1"/>
  <c r="F33" i="1" s="1"/>
  <c r="F36" i="1" s="1"/>
  <c r="G33" i="1" s="1"/>
  <c r="G36" i="1" s="1"/>
  <c r="H33" i="1" s="1"/>
  <c r="H36" i="1" s="1"/>
  <c r="I33" i="1" s="1"/>
  <c r="I36" i="1" s="1"/>
  <c r="J33" i="1" s="1"/>
  <c r="J36" i="1" s="1"/>
  <c r="K33" i="1" s="1"/>
  <c r="K36" i="1" s="1"/>
  <c r="L33" i="1" s="1"/>
  <c r="L36" i="1" s="1"/>
  <c r="M33" i="1" s="1"/>
  <c r="M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Evans</author>
    <author>tc={E7D72886-095E-4D6E-8D6F-352BF0D71343}</author>
    <author>Tyra Tomlin</author>
  </authors>
  <commentList>
    <comment ref="E12" authorId="0" shapeId="0" xr:uid="{ADC31C64-858B-4C5F-9955-93FA73D0A3F2}">
      <text>
        <r>
          <rPr>
            <b/>
            <sz val="9"/>
            <color indexed="81"/>
            <rFont val="Tahoma"/>
            <family val="2"/>
          </rPr>
          <t>Tyra Evans:</t>
        </r>
        <r>
          <rPr>
            <sz val="9"/>
            <color indexed="81"/>
            <rFont val="Tahoma"/>
            <family val="2"/>
          </rPr>
          <t xml:space="preserve">
pmt to Aurora for meal/mtg</t>
        </r>
      </text>
    </comment>
    <comment ref="C17" authorId="0" shapeId="0" xr:uid="{D5D6915B-FCFA-4622-8C3E-3A197EF468AE}">
      <text>
        <r>
          <rPr>
            <b/>
            <sz val="9"/>
            <color indexed="81"/>
            <rFont val="Tahoma"/>
            <charset val="1"/>
          </rPr>
          <t>Tyra Evans:</t>
        </r>
        <r>
          <rPr>
            <sz val="9"/>
            <color indexed="81"/>
            <rFont val="Tahoma"/>
            <charset val="1"/>
          </rPr>
          <t xml:space="preserve">
hotel 3 nights</t>
        </r>
      </text>
    </comment>
    <comment ref="D34" authorId="1" shapeId="0" xr:uid="{E7D72886-095E-4D6E-8D6F-352BF0D71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National video</t>
      </text>
    </comment>
    <comment ref="L42" authorId="2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<sst xmlns="http://schemas.openxmlformats.org/spreadsheetml/2006/main" count="112" uniqueCount="78">
  <si>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</si>
  <si>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</si>
  <si>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</si>
  <si>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</si>
  <si>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</si>
  <si>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</si>
  <si>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</si>
  <si>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</si>
  <si>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</si>
  <si>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</si>
  <si>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</si>
  <si>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</si>
  <si>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</si>
  <si>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</si>
  <si>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</si>
  <si>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</si>
  <si>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</si>
  <si>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</si>
  <si>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</si>
  <si>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</si>
  <si>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</si>
  <si>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</si>
  <si>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</si>
  <si>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</si>
  <si>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</si>
  <si>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</si>
  <si>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</si>
  <si>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</si>
  <si>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</si>
  <si>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</si>
  <si>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</si>
  <si>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Income</t>
  </si>
  <si>
    <t>Expenses</t>
  </si>
  <si>
    <t>The Links Incorporated, Detroit (MI) Chapter</t>
  </si>
  <si>
    <t>Balance Forward</t>
  </si>
  <si>
    <t>HBCU</t>
  </si>
  <si>
    <t>Meeting Food/Rental DGC</t>
  </si>
  <si>
    <t>Advertisements</t>
  </si>
  <si>
    <t>Hospitality/Amenities/Bereavements</t>
  </si>
  <si>
    <t>Delegates Nationals</t>
  </si>
  <si>
    <t>Bonding</t>
  </si>
  <si>
    <t>Audit/Tax Prep</t>
  </si>
  <si>
    <t>Office Supplies/Postage/Copies</t>
  </si>
  <si>
    <t>Chapter Photo</t>
  </si>
  <si>
    <t>PO Box renewal</t>
  </si>
  <si>
    <t>Website</t>
  </si>
  <si>
    <t>Presidents Sisterhood Award</t>
  </si>
  <si>
    <t>Chapter Recognition Award- Outgoing President</t>
  </si>
  <si>
    <t>Metro Detroit Freindship Seed Money</t>
  </si>
  <si>
    <t>Expenses- Bank fees</t>
  </si>
  <si>
    <t>Vision 2020 Foundation</t>
  </si>
  <si>
    <t>NSF Checks/Bank Fees/Refunds</t>
  </si>
  <si>
    <t>Paypal Fees</t>
  </si>
  <si>
    <t>Eventbrite/Quickbooks Software</t>
  </si>
  <si>
    <t>Due To Nationals</t>
  </si>
  <si>
    <t>Balance Forward from 2023-24 Budget Year</t>
  </si>
  <si>
    <t>2024-2025 Dues and Fees Collected</t>
  </si>
  <si>
    <t>2024-2025 Dues to Nationals</t>
  </si>
  <si>
    <t>Delegates Central Area/Other Facility Usage</t>
  </si>
  <si>
    <t>Storage Fee Archives</t>
  </si>
  <si>
    <t>Chapter #1 Donation</t>
  </si>
  <si>
    <t>Chapter #2 Donation</t>
  </si>
  <si>
    <t>Metro Black Wellness Expo</t>
  </si>
  <si>
    <t>MOTTEP</t>
  </si>
  <si>
    <t>Walk for Healthy Living</t>
  </si>
  <si>
    <t>African Amercian Museum Donation</t>
  </si>
  <si>
    <t>Other Facility Room Fees</t>
  </si>
  <si>
    <t>Alumna Expenses</t>
  </si>
  <si>
    <t>STEAMMM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</si>
  <si>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2025 through April 31, 2026</t>
    </r>
  </si>
  <si>
    <t>Balance Forward from 2025-2026 Budget Year</t>
  </si>
  <si>
    <t>Ceremonies</t>
  </si>
  <si>
    <t>Metro Detroit Council Meetings</t>
  </si>
  <si>
    <t>Leadership Experiences</t>
  </si>
  <si>
    <t>Retreat Funds</t>
  </si>
  <si>
    <t>2025/2026 Dues</t>
  </si>
  <si>
    <t>Chapter National Convention Funds</t>
  </si>
  <si>
    <t>Program Expenses for May 1, 2025 through April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</si>
</sst>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Border="1" applyAlignment="1">
      <alignment horizontal="left"/>
    </xf>
    <xf numFmtId="0" fontId="3" fillId="6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12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1" fillId="7" borderId="1" xfId="0" applyFont="1" applyFill="1" applyBorder="1"/>
    <xf numFmtId="0" fontId="1" fillId="3" borderId="0" xfId="0" applyFont="1" applyFill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521971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2199812</xdr:colOff>
      <xdr:row>1</xdr:row>
      <xdr:rowOff>331470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93CE2E8D-1483-4D90-9019-370E0E524D0B}" userId="Tyra Evans" providerId="None"/>
  <person displayName="Tyra Tomlin" id="{542E5C6F-FE6B-4DDB-8751-7A2A6FDDA1A8}" userId="Tyra Tomli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4" dT="2024-08-15T15:39:11.43" personId="{93CE2E8D-1483-4D90-9019-370E0E524D0B}" id="{E7D72886-095E-4D6E-8D6F-352BF0D71343}">
    <text>National video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opLeftCell="A4" zoomScaleNormal="100" workbookViewId="0">
      <pane xSplit="1" topLeftCell="E1" activePane="topRight" state="frozen"/>
      <selection pane="topRight" activeCell="A21" sqref="A21:XFD21"/>
    </sheetView>
  </sheetViews>
  <sheetFormatPr defaultRowHeight="15" x14ac:dyDescent="0.25"/>
  <cols>
    <col min="1" max="1" width="45.42578125" customWidth="1"/>
    <col min="2" max="2" width="13" style="4" customWidth="1"/>
    <col min="3" max="3" width="7.42578125" style="4" customWidth="1"/>
    <col min="4" max="4" width="9" style="4" customWidth="1"/>
    <col min="5" max="5" width="9.42578125" style="4" customWidth="1"/>
    <col min="6" max="6" width="11.5703125" style="4" customWidth="1"/>
    <col min="7" max="8" width="11.28515625" style="4" customWidth="1"/>
    <col min="9" max="9" width="13.140625" style="4" customWidth="1"/>
    <col min="10" max="10" width="15.42578125" style="4" customWidth="1"/>
    <col min="11" max="11" width="11.140625" style="4" customWidth="1"/>
    <col min="12" max="12" width="13.5703125" style="4" customWidth="1"/>
    <col min="13" max="13" width="11.140625" style="4" customWidth="1"/>
    <col min="14" max="14" width="15.5703125" customWidth="1"/>
    <col min="15" max="15" width="14.42578125" customWidth="1"/>
    <col min="16" max="16" width="15.7109375" customWidth="1"/>
  </cols>
  <sheetData>
    <row r="1" spans="1:16" s="1" customFormat="1" ht="28.5" x14ac:dyDescent="0.4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5" x14ac:dyDescent="0.45">
      <c r="A2" s="42" t="s">
        <v>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.25" x14ac:dyDescent="0.3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.25" x14ac:dyDescent="0.3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.25" x14ac:dyDescent="0.3">
      <c r="A5" s="10" t="s">
        <v>55</v>
      </c>
      <c r="B5" s="30">
        <v>20109.61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.25" x14ac:dyDescent="0.3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75" x14ac:dyDescent="0.25">
      <c r="A7" s="21" t="s">
        <v>5</v>
      </c>
      <c r="B7" s="30">
        <v>20109.61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/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.25" x14ac:dyDescent="0.3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.25" x14ac:dyDescent="0.3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2" customFormat="1" ht="17.25" x14ac:dyDescent="0.3">
      <c r="A10" s="2" t="s">
        <v>60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9">
        <f>B10+C10+D10+E10+F10+G10+H10+I10+J10+K10+L10+M10</f>
        <v>0</v>
      </c>
      <c r="O10" s="3">
        <v>1000</v>
      </c>
      <c r="P10" s="3">
        <f t="shared" ref="P10:P11" si="1">O10-N10</f>
        <v>1000</v>
      </c>
    </row>
    <row r="11" spans="1:16" s="2" customFormat="1" ht="17.25" x14ac:dyDescent="0.3">
      <c r="A11" s="2" t="s">
        <v>61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9">
        <f t="shared" ref="N11:N25" si="2">B11+C11+D11+E11+F11+G11+H11+I11+J11+K11+L11+M11</f>
        <v>0</v>
      </c>
      <c r="O11" s="3">
        <v>1000</v>
      </c>
      <c r="P11" s="3">
        <f t="shared" si="1"/>
        <v>1000</v>
      </c>
    </row>
    <row r="12" spans="1:16" s="2" customFormat="1" ht="17.25" x14ac:dyDescent="0.3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9">
        <f t="shared" si="2"/>
        <v>0</v>
      </c>
      <c r="O12" s="3">
        <v>1000</v>
      </c>
      <c r="P12" s="3">
        <f t="shared" ref="P12:P16" si="3">O12-N12</f>
        <v>1000</v>
      </c>
    </row>
    <row r="13" spans="1:16" s="2" customFormat="1" ht="17.25" x14ac:dyDescent="0.3">
      <c r="A13" s="2" t="s">
        <v>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">
        <f t="shared" si="2"/>
        <v>0</v>
      </c>
      <c r="O13" s="3">
        <v>1000</v>
      </c>
      <c r="P13" s="3">
        <f t="shared" si="3"/>
        <v>1000</v>
      </c>
    </row>
    <row r="14" spans="1:16" s="2" customFormat="1" ht="17.25" x14ac:dyDescent="0.3">
      <c r="A14" s="2" t="s">
        <v>62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9">
        <f t="shared" si="2"/>
        <v>0</v>
      </c>
      <c r="O14" s="3">
        <v>1000</v>
      </c>
      <c r="P14" s="3">
        <f t="shared" si="3"/>
        <v>1000</v>
      </c>
    </row>
    <row r="15" spans="1:16" s="2" customFormat="1" ht="17.25" x14ac:dyDescent="0.3">
      <c r="A15" s="2" t="s">
        <v>22</v>
      </c>
      <c r="B15" s="3"/>
      <c r="C15" s="3"/>
      <c r="D15" s="3">
        <v>2000</v>
      </c>
      <c r="E15" s="3"/>
      <c r="F15" s="3"/>
      <c r="G15" s="3"/>
      <c r="H15" s="3">
        <v>2000</v>
      </c>
      <c r="I15" s="3"/>
      <c r="J15" s="3"/>
      <c r="K15" s="3"/>
      <c r="L15" s="3"/>
      <c r="M15" s="3"/>
      <c r="N15" s="19">
        <v>2000</v>
      </c>
      <c r="O15" s="3">
        <v>2500</v>
      </c>
      <c r="P15" s="3">
        <f t="shared" si="3"/>
        <v>500</v>
      </c>
    </row>
    <row r="16" spans="1:16" s="2" customFormat="1" ht="17.25" x14ac:dyDescent="0.3">
      <c r="A16" s="2" t="s">
        <v>50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9">
        <f t="shared" si="2"/>
        <v>0</v>
      </c>
      <c r="O16" s="3">
        <v>1000</v>
      </c>
      <c r="P16" s="3">
        <f t="shared" si="3"/>
        <v>1000</v>
      </c>
    </row>
    <row r="17" spans="1:16" s="2" customFormat="1" ht="17.25" x14ac:dyDescent="0.3">
      <c r="A17" s="2" t="s">
        <v>35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>
        <f t="shared" si="2"/>
        <v>0</v>
      </c>
      <c r="O17" s="3">
        <v>1000</v>
      </c>
      <c r="P17" s="3">
        <f>O17-N17</f>
        <v>1000</v>
      </c>
    </row>
    <row r="18" spans="1:16" s="2" customFormat="1" ht="17.25" x14ac:dyDescent="0.3">
      <c r="A18" s="2" t="s">
        <v>64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>
        <f t="shared" si="2"/>
        <v>0</v>
      </c>
      <c r="O18" s="3">
        <v>1000</v>
      </c>
      <c r="P18" s="3">
        <f>O18-N18</f>
        <v>1000</v>
      </c>
    </row>
    <row r="19" spans="1:16" s="2" customFormat="1" ht="17.25" x14ac:dyDescent="0.3">
      <c r="A19" s="2" t="s">
        <v>63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9">
        <f t="shared" si="2"/>
        <v>0</v>
      </c>
      <c r="O19" s="3">
        <v>1500</v>
      </c>
      <c r="P19" s="3">
        <f>O19-N19</f>
        <v>1500</v>
      </c>
    </row>
    <row r="20" spans="1:16" s="2" customFormat="1" ht="17.25" x14ac:dyDescent="0.3">
      <c r="A20" s="2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9">
        <f t="shared" si="2"/>
        <v>0</v>
      </c>
      <c r="O20" s="3">
        <v>2000</v>
      </c>
      <c r="P20" s="3">
        <f t="shared" ref="P20:P25" si="4">O20-N20</f>
        <v>2000</v>
      </c>
    </row>
    <row r="21" spans="1:16" s="2" customFormat="1" ht="17.25" x14ac:dyDescent="0.3">
      <c r="A21" s="36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>
        <f t="shared" si="2"/>
        <v>0</v>
      </c>
      <c r="O21" s="3">
        <v>1500</v>
      </c>
      <c r="P21" s="38">
        <f t="shared" si="4"/>
        <v>1500</v>
      </c>
    </row>
    <row r="22" spans="1:16" s="2" customFormat="1" ht="17.25" x14ac:dyDescent="0.3">
      <c r="A22" s="2" t="s">
        <v>25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9">
        <f t="shared" si="2"/>
        <v>0</v>
      </c>
      <c r="O22" s="3">
        <v>1500</v>
      </c>
      <c r="P22" s="3">
        <f t="shared" si="4"/>
        <v>1500</v>
      </c>
    </row>
    <row r="23" spans="1:16" s="2" customFormat="1" ht="17.25" x14ac:dyDescent="0.3">
      <c r="A23" s="2" t="s">
        <v>26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9">
        <v>0</v>
      </c>
      <c r="O23" s="3">
        <v>1500</v>
      </c>
      <c r="P23" s="3">
        <f t="shared" si="4"/>
        <v>1500</v>
      </c>
    </row>
    <row r="24" spans="1:16" s="2" customFormat="1" ht="17.25" x14ac:dyDescent="0.3">
      <c r="A24" s="36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9">
        <f t="shared" si="2"/>
        <v>0</v>
      </c>
      <c r="O24" s="3">
        <v>1500</v>
      </c>
      <c r="P24" s="3">
        <f t="shared" si="4"/>
        <v>1500</v>
      </c>
    </row>
    <row r="25" spans="1:16" s="2" customFormat="1" ht="17.25" x14ac:dyDescent="0.3">
      <c r="A25" s="2" t="s">
        <v>28</v>
      </c>
      <c r="B25" s="3"/>
      <c r="C25" s="3"/>
      <c r="D25" s="3"/>
      <c r="E25" s="3"/>
      <c r="F25" s="3"/>
      <c r="G25" s="3">
        <v>175.22</v>
      </c>
      <c r="H25" s="3"/>
      <c r="I25" s="3"/>
      <c r="J25" s="3"/>
      <c r="K25" s="3"/>
      <c r="L25" s="3"/>
      <c r="M25" s="3"/>
      <c r="N25" s="19">
        <f t="shared" si="2"/>
        <v>175.22</v>
      </c>
      <c r="O25" s="3">
        <v>1500</v>
      </c>
      <c r="P25" s="3">
        <f t="shared" si="4"/>
        <v>1324.78</v>
      </c>
    </row>
    <row r="26" spans="1:16" s="17" customFormat="1" ht="15.75" x14ac:dyDescent="0.25">
      <c r="A26" s="15" t="s">
        <v>20</v>
      </c>
      <c r="B26" s="16">
        <f>SUM(B12:B20)</f>
        <v>0</v>
      </c>
      <c r="C26" s="16">
        <f>SUM(C12:C20)</f>
        <v>0</v>
      </c>
      <c r="D26" s="16">
        <f>SUM(D12:D20)</f>
        <v>2000</v>
      </c>
      <c r="E26" s="16">
        <f>SUM(E12:E20)</f>
        <v>0</v>
      </c>
      <c r="F26" s="16">
        <f>SUM(F12:F20)</f>
        <v>0</v>
      </c>
      <c r="G26" s="16"/>
      <c r="H26" s="16"/>
      <c r="I26" s="16"/>
      <c r="J26" s="16"/>
      <c r="K26" s="16"/>
      <c r="L26" s="16"/>
      <c r="M26" s="16"/>
      <c r="N26" s="16"/>
      <c r="O26" s="16">
        <f>SUM(O10:O25)</f>
        <v>21500</v>
      </c>
      <c r="P26" s="16">
        <f>SUM(P12:P25)</f>
        <v>17324.78</v>
      </c>
    </row>
    <row r="27" spans="1:16" s="27" customFormat="1" ht="15.75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s="17" customFormat="1" ht="15.75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27" customFormat="1" ht="15.75" x14ac:dyDescent="0.25">
      <c r="A29" s="27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>
        <f>SUM(G29:M29)</f>
        <v>0</v>
      </c>
      <c r="O29" s="26"/>
      <c r="P29" s="26"/>
    </row>
    <row r="30" spans="1:16" s="27" customFormat="1" ht="15.75" x14ac:dyDescent="0.25">
      <c r="A30" s="27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6" s="27" customFormat="1" ht="15.75" x14ac:dyDescent="0.25">
      <c r="A31" s="27" t="s">
        <v>32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>
        <f>SUM(G31:M31)</f>
        <v>0</v>
      </c>
      <c r="O31" s="26"/>
      <c r="P31" s="26"/>
    </row>
    <row r="32" spans="1:16" s="5" customFormat="1" ht="15.75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6" s="17" customFormat="1" ht="15.75" x14ac:dyDescent="0.25">
      <c r="A33" s="17" t="s">
        <v>21</v>
      </c>
      <c r="B33" s="16">
        <f>B5+B29</f>
        <v>20109.61</v>
      </c>
      <c r="C33" s="16">
        <f>B36</f>
        <v>20109.61</v>
      </c>
      <c r="D33" s="16">
        <f t="shared" ref="D33:M33" si="5">C36</f>
        <v>20109.61</v>
      </c>
      <c r="E33" s="16">
        <f>D36</f>
        <v>18109.61</v>
      </c>
      <c r="F33" s="16">
        <f t="shared" si="5"/>
        <v>18109.61</v>
      </c>
      <c r="G33" s="16">
        <f t="shared" si="5"/>
        <v>18109.61</v>
      </c>
      <c r="H33" s="16">
        <f t="shared" si="5"/>
        <v>18109.61</v>
      </c>
      <c r="I33" s="16">
        <f t="shared" si="5"/>
        <v>18109.61</v>
      </c>
      <c r="J33" s="16">
        <f t="shared" si="5"/>
        <v>18109.61</v>
      </c>
      <c r="K33" s="16">
        <f t="shared" si="5"/>
        <v>18109.61</v>
      </c>
      <c r="L33" s="16">
        <f t="shared" si="5"/>
        <v>18109.61</v>
      </c>
      <c r="M33" s="16">
        <f t="shared" si="5"/>
        <v>18109.61</v>
      </c>
      <c r="N33" s="16"/>
    </row>
    <row r="34" spans="1:16" s="17" customFormat="1" ht="15.75" x14ac:dyDescent="0.25">
      <c r="A34" s="17" t="s">
        <v>5</v>
      </c>
      <c r="B34" s="16">
        <v>0</v>
      </c>
      <c r="C34" s="16">
        <f>C7</f>
        <v>0</v>
      </c>
      <c r="D34" s="16">
        <f>D7</f>
        <v>0</v>
      </c>
      <c r="E34" s="16">
        <f>E7</f>
        <v>0</v>
      </c>
      <c r="F34" s="16">
        <f>F7</f>
        <v>0</v>
      </c>
      <c r="G34" s="16">
        <f>G7+G29</f>
        <v>0</v>
      </c>
      <c r="H34" s="16">
        <f>H7+H29</f>
        <v>0</v>
      </c>
      <c r="I34" s="16">
        <f>I7+I29</f>
        <v>0</v>
      </c>
      <c r="J34" s="16">
        <f>J7+J29</f>
        <v>0</v>
      </c>
      <c r="K34" s="16">
        <f>K7+K29</f>
        <v>0</v>
      </c>
      <c r="L34" s="16">
        <f>L7+L29</f>
        <v>0</v>
      </c>
      <c r="M34" s="16">
        <f>M7</f>
        <v>0</v>
      </c>
      <c r="N34" s="16"/>
      <c r="P34" s="16"/>
    </row>
    <row r="35" spans="1:16" s="17" customFormat="1" ht="15.75" x14ac:dyDescent="0.25">
      <c r="A35" s="17" t="s">
        <v>6</v>
      </c>
      <c r="B35" s="16">
        <f>B26</f>
        <v>0</v>
      </c>
      <c r="C35" s="16">
        <f>C26</f>
        <v>0</v>
      </c>
      <c r="D35" s="16">
        <f>D26+D31</f>
        <v>2000</v>
      </c>
      <c r="E35" s="16">
        <f>E26+E31</f>
        <v>0</v>
      </c>
      <c r="F35" s="16">
        <f>F26+F31</f>
        <v>0</v>
      </c>
      <c r="G35" s="16">
        <f t="shared" ref="G35:M35" si="6">G26+G31</f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/>
      <c r="P35" s="16"/>
    </row>
    <row r="36" spans="1:16" s="17" customFormat="1" ht="15.75" x14ac:dyDescent="0.25">
      <c r="A36" s="17" t="s">
        <v>7</v>
      </c>
      <c r="B36" s="16">
        <f>B33+B34-B35</f>
        <v>20109.61</v>
      </c>
      <c r="C36" s="16">
        <f t="shared" ref="C36:M36" si="7">C33+C34-C35</f>
        <v>20109.61</v>
      </c>
      <c r="D36" s="16">
        <f t="shared" si="7"/>
        <v>18109.61</v>
      </c>
      <c r="E36" s="16">
        <f t="shared" si="7"/>
        <v>18109.61</v>
      </c>
      <c r="F36" s="16">
        <f t="shared" si="7"/>
        <v>18109.61</v>
      </c>
      <c r="G36" s="16">
        <f>G33+G34-G35</f>
        <v>18109.61</v>
      </c>
      <c r="H36" s="16">
        <f t="shared" si="7"/>
        <v>18109.61</v>
      </c>
      <c r="I36" s="16">
        <f t="shared" si="7"/>
        <v>18109.61</v>
      </c>
      <c r="J36" s="16">
        <f t="shared" si="7"/>
        <v>18109.61</v>
      </c>
      <c r="K36" s="16">
        <f t="shared" si="7"/>
        <v>18109.61</v>
      </c>
      <c r="L36" s="16">
        <f t="shared" si="7"/>
        <v>18109.61</v>
      </c>
      <c r="M36" s="16">
        <f t="shared" si="7"/>
        <v>18109.61</v>
      </c>
      <c r="N36" s="16"/>
      <c r="P36" s="16"/>
    </row>
    <row r="38" spans="1:16" ht="15.75" x14ac:dyDescent="0.25">
      <c r="A38" s="40" t="s">
        <v>68</v>
      </c>
      <c r="B38" s="4">
        <v>3323</v>
      </c>
    </row>
    <row r="39" spans="1:16" x14ac:dyDescent="0.25">
      <c r="B39" s="4">
        <v>2652</v>
      </c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abSelected="1" zoomScale="87" zoomScaleNormal="87" workbookViewId="0">
      <pane xSplit="1" topLeftCell="B1" activePane="topRight" state="frozen"/>
      <selection pane="topRight" activeCell="H16" sqref="H16"/>
    </sheetView>
  </sheetViews>
  <sheetFormatPr defaultRowHeight="15" x14ac:dyDescent="0.25"/>
  <cols>
    <col min="1" max="1" width="44.7109375" customWidth="1"/>
    <col min="2" max="2" width="13" style="4" customWidth="1"/>
    <col min="3" max="3" width="11.42578125" style="4" customWidth="1"/>
    <col min="4" max="4" width="10.5703125" style="4" customWidth="1"/>
    <col min="5" max="5" width="10" style="4" customWidth="1"/>
    <col min="6" max="6" width="12.28515625" style="4" customWidth="1"/>
    <col min="7" max="7" width="11.28515625" style="4" customWidth="1"/>
    <col min="8" max="8" width="12.85546875" style="4" customWidth="1"/>
    <col min="9" max="9" width="11.42578125" style="4" customWidth="1"/>
    <col min="10" max="10" width="9.7109375" style="4" customWidth="1"/>
    <col min="11" max="11" width="11.42578125" style="4" customWidth="1"/>
    <col min="12" max="12" width="10.140625" style="4" customWidth="1"/>
    <col min="13" max="13" width="11" style="4" customWidth="1"/>
    <col min="14" max="14" width="15.5703125" customWidth="1"/>
    <col min="15" max="15" width="14.42578125" customWidth="1"/>
    <col min="16" max="16" width="15.7109375" customWidth="1"/>
  </cols>
  <sheetData>
    <row r="1" spans="1:16" s="1" customFormat="1" ht="28.5" x14ac:dyDescent="0.4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5" x14ac:dyDescent="0.45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.25" x14ac:dyDescent="0.3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.25" x14ac:dyDescent="0.3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.25" x14ac:dyDescent="0.3">
      <c r="A5" s="10" t="s">
        <v>70</v>
      </c>
      <c r="B5" s="30">
        <v>27123.78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.25" x14ac:dyDescent="0.3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75" x14ac:dyDescent="0.25">
      <c r="A7" s="21" t="s">
        <v>5</v>
      </c>
      <c r="B7" s="30">
        <v>27123.78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.25" x14ac:dyDescent="0.3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.25" x14ac:dyDescent="0.3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17" customFormat="1" ht="17.25" x14ac:dyDescent="0.3">
      <c r="A10" s="15" t="s">
        <v>54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</row>
    <row r="11" spans="1:16" s="2" customFormat="1" ht="15.75" x14ac:dyDescent="0.25">
      <c r="A11" s="2" t="s">
        <v>38</v>
      </c>
      <c r="B11" s="3"/>
      <c r="C11" s="3"/>
      <c r="D11" s="3"/>
      <c r="E11" s="3"/>
      <c r="F11" s="3"/>
      <c r="G11" s="3">
        <v>300</v>
      </c>
      <c r="H11" s="3"/>
      <c r="I11" s="3"/>
      <c r="J11" s="3"/>
      <c r="K11" s="3"/>
      <c r="L11" s="3"/>
      <c r="M11" s="3"/>
      <c r="N11" s="3">
        <f>B11+C11+D11+E11+F11+G11+H11+I11+J11+K11+L11+M11</f>
        <v>300</v>
      </c>
      <c r="O11" s="3">
        <v>1500</v>
      </c>
      <c r="P11" s="38">
        <f>O11-N11</f>
        <v>1200</v>
      </c>
    </row>
    <row r="12" spans="1:16" s="2" customFormat="1" ht="15.75" x14ac:dyDescent="0.25">
      <c r="A12" s="39" t="s">
        <v>36</v>
      </c>
      <c r="B12" s="3"/>
      <c r="C12" s="3"/>
      <c r="D12" s="3"/>
      <c r="E12" s="3"/>
      <c r="F12" s="23">
        <v>1138</v>
      </c>
      <c r="G12" s="3">
        <v>1874</v>
      </c>
      <c r="H12" s="3"/>
      <c r="I12" s="3"/>
      <c r="J12" s="3"/>
      <c r="K12" s="3"/>
      <c r="L12" s="3"/>
      <c r="M12" s="3"/>
      <c r="N12" s="3">
        <f>B12+C12+D12+E12+F12+G12+H12+I12+J12+K12+L12+M12</f>
        <v>3012</v>
      </c>
      <c r="O12" s="3">
        <v>1600</v>
      </c>
      <c r="P12" s="38">
        <f>O12-N12</f>
        <v>-1412</v>
      </c>
    </row>
    <row r="13" spans="1:16" s="2" customFormat="1" ht="15.75" x14ac:dyDescent="0.25">
      <c r="A13" s="2" t="s">
        <v>52</v>
      </c>
      <c r="B13" s="3"/>
      <c r="C13" s="3"/>
      <c r="D13" s="3"/>
      <c r="E13" s="3"/>
      <c r="G13" s="3"/>
      <c r="H13" s="3"/>
      <c r="I13" s="3"/>
      <c r="J13" s="3"/>
      <c r="K13" s="3"/>
      <c r="L13" s="3"/>
      <c r="M13" s="3"/>
      <c r="N13" s="3">
        <f t="shared" ref="N13" si="1">B13+C13+D13+E13+F13+G13+H13+I13+J13+K13+L13+M13</f>
        <v>0</v>
      </c>
      <c r="O13" s="3">
        <v>150</v>
      </c>
      <c r="P13" s="38">
        <f>O13-N13</f>
        <v>150</v>
      </c>
    </row>
    <row r="14" spans="1:16" s="2" customFormat="1" ht="15.75" x14ac:dyDescent="0.25">
      <c r="A14" s="2" t="s">
        <v>66</v>
      </c>
      <c r="B14" s="3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>
        <v>500</v>
      </c>
      <c r="P14" s="3">
        <f t="shared" ref="P14:P15" si="2">O14-N14</f>
        <v>500</v>
      </c>
    </row>
    <row r="15" spans="1:16" s="2" customFormat="1" ht="15.75" x14ac:dyDescent="0.25">
      <c r="A15" s="2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ref="N15:N34" si="3">B15+C15+D15+E15+F15+G15+H15+I15+J15+K15+L15+M15</f>
        <v>0</v>
      </c>
      <c r="O15" s="3">
        <v>250</v>
      </c>
      <c r="P15" s="3">
        <f t="shared" si="2"/>
        <v>250</v>
      </c>
    </row>
    <row r="16" spans="1:16" s="2" customFormat="1" ht="15.75" x14ac:dyDescent="0.25">
      <c r="A16" s="2" t="s">
        <v>39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3"/>
        <v>0</v>
      </c>
      <c r="O16" s="3">
        <v>2000</v>
      </c>
      <c r="P16" s="38">
        <f>O16-N16</f>
        <v>2000</v>
      </c>
    </row>
    <row r="17" spans="1:16" s="2" customFormat="1" ht="15.75" x14ac:dyDescent="0.25">
      <c r="A17" s="2" t="s">
        <v>58</v>
      </c>
      <c r="B17" s="3"/>
      <c r="C17" s="3">
        <v>701.49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701.49</v>
      </c>
      <c r="O17" s="3">
        <v>2200</v>
      </c>
      <c r="P17" s="38">
        <f t="shared" ref="P17" si="4">O17-N17</f>
        <v>1498.51</v>
      </c>
    </row>
    <row r="18" spans="1:16" s="2" customFormat="1" ht="15.75" x14ac:dyDescent="0.25">
      <c r="A18" s="2" t="s">
        <v>40</v>
      </c>
      <c r="B18" s="3"/>
      <c r="C18" s="3"/>
      <c r="D18" s="3"/>
      <c r="E18" s="3"/>
      <c r="F18" s="3">
        <v>440</v>
      </c>
      <c r="G18" s="3"/>
      <c r="H18" s="3"/>
      <c r="I18" s="3"/>
      <c r="J18" s="3"/>
      <c r="K18" s="3"/>
      <c r="L18" s="3"/>
      <c r="M18" s="3"/>
      <c r="N18" s="3">
        <f t="shared" si="3"/>
        <v>440</v>
      </c>
      <c r="O18" s="3">
        <v>500</v>
      </c>
      <c r="P18" s="3">
        <f t="shared" ref="P18:P29" si="5">O18-N18</f>
        <v>60</v>
      </c>
    </row>
    <row r="19" spans="1:16" s="2" customFormat="1" ht="15.75" x14ac:dyDescent="0.25">
      <c r="A19" s="2" t="s">
        <v>41</v>
      </c>
      <c r="B19" s="3"/>
      <c r="C19" s="3"/>
      <c r="D19" s="3"/>
      <c r="E19" s="3"/>
      <c r="F19" s="3">
        <v>925</v>
      </c>
      <c r="G19" s="3"/>
      <c r="H19" s="3"/>
      <c r="I19" s="3"/>
      <c r="J19" s="3"/>
      <c r="K19" s="3"/>
      <c r="L19" s="3"/>
      <c r="M19" s="3"/>
      <c r="N19" s="3">
        <f t="shared" si="3"/>
        <v>925</v>
      </c>
      <c r="O19" s="3">
        <v>925</v>
      </c>
      <c r="P19" s="3">
        <f t="shared" si="5"/>
        <v>0</v>
      </c>
    </row>
    <row r="20" spans="1:16" s="2" customFormat="1" ht="15.75" x14ac:dyDescent="0.25">
      <c r="A20" s="2" t="s">
        <v>42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3"/>
        <v>0</v>
      </c>
      <c r="O20" s="3">
        <v>650</v>
      </c>
      <c r="P20" s="3">
        <f t="shared" si="5"/>
        <v>650</v>
      </c>
    </row>
    <row r="21" spans="1:16" s="2" customFormat="1" ht="15.75" x14ac:dyDescent="0.25">
      <c r="A21" s="2" t="s">
        <v>71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3"/>
        <v>0</v>
      </c>
      <c r="O21" s="3">
        <v>100</v>
      </c>
      <c r="P21" s="3">
        <f>O21-N21</f>
        <v>100</v>
      </c>
    </row>
    <row r="22" spans="1:16" s="2" customFormat="1" ht="15.75" x14ac:dyDescent="0.25">
      <c r="A22" s="2" t="s">
        <v>73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3"/>
        <v>0</v>
      </c>
      <c r="O22" s="3">
        <v>1000</v>
      </c>
      <c r="P22" s="3">
        <f>O22-N22</f>
        <v>1000</v>
      </c>
    </row>
    <row r="23" spans="1:16" s="2" customFormat="1" ht="15.75" x14ac:dyDescent="0.25">
      <c r="A23" s="2" t="s">
        <v>74</v>
      </c>
      <c r="B23" s="3"/>
      <c r="C23" s="3"/>
      <c r="D23" s="3"/>
      <c r="E23" s="3"/>
      <c r="F23" s="3">
        <v>550</v>
      </c>
      <c r="G23" s="3"/>
      <c r="H23" s="3"/>
      <c r="I23" s="3"/>
      <c r="J23" s="3"/>
      <c r="K23" s="3"/>
      <c r="L23" s="3"/>
      <c r="M23" s="3"/>
      <c r="N23" s="3">
        <f t="shared" si="3"/>
        <v>550</v>
      </c>
      <c r="O23" s="3">
        <v>550</v>
      </c>
      <c r="P23" s="3">
        <f>O23-N23</f>
        <v>0</v>
      </c>
    </row>
    <row r="24" spans="1:16" s="2" customFormat="1" ht="15.75" x14ac:dyDescent="0.25">
      <c r="A24" s="2" t="s">
        <v>53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ref="N24" si="6">B24+C24+D24+E24+F24+G24+H24+I24+J24+K24+L24+M24</f>
        <v>0</v>
      </c>
      <c r="O24" s="3">
        <v>750</v>
      </c>
      <c r="P24" s="3">
        <f t="shared" si="5"/>
        <v>750</v>
      </c>
    </row>
    <row r="25" spans="1:16" s="2" customFormat="1" ht="15.75" x14ac:dyDescent="0.25">
      <c r="A25" s="2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  <c r="O25" s="3">
        <v>600</v>
      </c>
      <c r="P25" s="3">
        <f t="shared" si="5"/>
        <v>600</v>
      </c>
    </row>
    <row r="26" spans="1:16" s="2" customFormat="1" ht="15.75" x14ac:dyDescent="0.25">
      <c r="A26" s="2" t="s">
        <v>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3"/>
        <v>0</v>
      </c>
      <c r="O26" s="3">
        <v>100</v>
      </c>
      <c r="P26" s="3">
        <f t="shared" si="5"/>
        <v>100</v>
      </c>
    </row>
    <row r="27" spans="1:16" s="2" customFormat="1" ht="15.75" x14ac:dyDescent="0.25">
      <c r="A27" s="2" t="s">
        <v>67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3"/>
        <v>0</v>
      </c>
      <c r="O27" s="3">
        <v>1000</v>
      </c>
      <c r="P27" s="3">
        <f t="shared" si="5"/>
        <v>1000</v>
      </c>
    </row>
    <row r="28" spans="1:16" s="2" customFormat="1" ht="15.75" x14ac:dyDescent="0.25">
      <c r="A28" s="2" t="s">
        <v>45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3"/>
        <v>0</v>
      </c>
      <c r="O28" s="3">
        <v>620</v>
      </c>
      <c r="P28" s="3">
        <f t="shared" si="5"/>
        <v>620</v>
      </c>
    </row>
    <row r="29" spans="1:16" s="2" customFormat="1" ht="15.75" x14ac:dyDescent="0.25">
      <c r="A29" s="2" t="s">
        <v>47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v>0</v>
      </c>
      <c r="O29" s="3">
        <v>250</v>
      </c>
      <c r="P29" s="3">
        <f t="shared" si="5"/>
        <v>250</v>
      </c>
    </row>
    <row r="30" spans="1:16" s="2" customFormat="1" ht="15.75" x14ac:dyDescent="0.25">
      <c r="A30" s="2" t="s">
        <v>46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3"/>
        <v>0</v>
      </c>
      <c r="O30" s="3">
        <v>500</v>
      </c>
      <c r="P30" s="3">
        <f t="shared" ref="P30:P32" si="7">O30-N30</f>
        <v>500</v>
      </c>
    </row>
    <row r="31" spans="1:16" s="2" customFormat="1" ht="15.75" x14ac:dyDescent="0.25">
      <c r="A31" s="2" t="s">
        <v>59</v>
      </c>
      <c r="B31" s="3">
        <v>113</v>
      </c>
      <c r="C31" s="3">
        <v>113</v>
      </c>
      <c r="D31" s="3">
        <v>113</v>
      </c>
      <c r="E31" s="3">
        <v>113</v>
      </c>
      <c r="F31" s="3">
        <v>113</v>
      </c>
      <c r="G31" s="3">
        <v>113</v>
      </c>
      <c r="H31" s="3"/>
      <c r="I31" s="3"/>
      <c r="J31" s="3"/>
      <c r="K31" s="3"/>
      <c r="L31" s="3"/>
      <c r="M31" s="3"/>
      <c r="N31" s="3">
        <f t="shared" si="3"/>
        <v>678</v>
      </c>
      <c r="O31" s="3">
        <v>1356</v>
      </c>
      <c r="P31" s="3">
        <f t="shared" si="7"/>
        <v>678</v>
      </c>
    </row>
    <row r="32" spans="1:16" s="2" customFormat="1" ht="15.75" x14ac:dyDescent="0.25">
      <c r="A32" s="2" t="s">
        <v>48</v>
      </c>
      <c r="B32" s="3"/>
      <c r="C32" s="3"/>
      <c r="D32" s="3"/>
      <c r="E32" s="3"/>
      <c r="F32" s="3"/>
      <c r="G32" s="3">
        <v>250</v>
      </c>
      <c r="H32" s="3"/>
      <c r="I32" s="3"/>
      <c r="J32" s="3"/>
      <c r="K32" s="3"/>
      <c r="L32" s="3"/>
      <c r="M32" s="3"/>
      <c r="N32" s="3">
        <f t="shared" si="3"/>
        <v>250</v>
      </c>
      <c r="O32" s="3">
        <v>300</v>
      </c>
      <c r="P32" s="38">
        <f t="shared" si="7"/>
        <v>50</v>
      </c>
    </row>
    <row r="33" spans="1:20" s="2" customFormat="1" ht="15.75" x14ac:dyDescent="0.25">
      <c r="A33" s="2" t="s">
        <v>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f t="shared" si="3"/>
        <v>0</v>
      </c>
      <c r="O33" s="3">
        <v>800</v>
      </c>
      <c r="P33" s="3">
        <f>O33-N33</f>
        <v>800</v>
      </c>
    </row>
    <row r="34" spans="1:20" s="2" customFormat="1" ht="15.75" x14ac:dyDescent="0.25">
      <c r="A34" s="39" t="s">
        <v>76</v>
      </c>
      <c r="B34" s="3"/>
      <c r="C34" s="3"/>
      <c r="E34" s="3"/>
      <c r="F34" s="3"/>
      <c r="G34" s="3"/>
      <c r="H34" s="3"/>
      <c r="I34" s="3"/>
      <c r="J34" s="3"/>
      <c r="K34" s="3"/>
      <c r="L34" s="3"/>
      <c r="M34" s="3"/>
      <c r="N34" s="3">
        <f t="shared" si="3"/>
        <v>0</v>
      </c>
      <c r="O34" s="3">
        <v>5600</v>
      </c>
      <c r="P34" s="37">
        <f>O34-N34</f>
        <v>5600</v>
      </c>
    </row>
    <row r="35" spans="1:20" s="17" customFormat="1" ht="15.75" x14ac:dyDescent="0.25">
      <c r="A35" s="15" t="s">
        <v>20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>
        <f>SUM(O11:O34)</f>
        <v>23801</v>
      </c>
      <c r="P35" s="16"/>
    </row>
    <row r="36" spans="1:20" s="17" customFormat="1" ht="16.5" thickBot="1" x14ac:dyDescent="0.3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20" s="17" customFormat="1" ht="16.5" thickBot="1" x14ac:dyDescent="0.3">
      <c r="A37" s="32" t="s">
        <v>75</v>
      </c>
      <c r="B37" s="16">
        <v>656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0" s="17" customFormat="1" ht="16.5" thickBot="1" x14ac:dyDescent="0.3">
      <c r="A38" s="33" t="s">
        <v>31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0" s="17" customFormat="1" ht="16.5" thickBot="1" x14ac:dyDescent="0.3">
      <c r="A39" s="34" t="s">
        <v>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0" s="17" customFormat="1" ht="16.5" thickBot="1" x14ac:dyDescent="0.3">
      <c r="A40" s="33" t="s">
        <v>32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0" s="27" customFormat="1" ht="16.5" thickBot="1" x14ac:dyDescent="0.3">
      <c r="A41" s="34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>
        <v>0</v>
      </c>
      <c r="M41" s="16"/>
      <c r="N41" s="16"/>
      <c r="O41" s="16"/>
      <c r="P41" s="16"/>
      <c r="Q41" s="17"/>
      <c r="R41" s="17"/>
      <c r="S41" s="17"/>
      <c r="T41" s="17"/>
    </row>
    <row r="42" spans="1:20" s="17" customFormat="1" ht="16.5" thickBot="1" x14ac:dyDescent="0.3">
      <c r="A42" s="34" t="s">
        <v>57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0" s="27" customFormat="1" ht="16.5" thickBot="1" x14ac:dyDescent="0.3">
      <c r="A43" s="3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20" s="2" customFormat="1" ht="16.5" thickBot="1" x14ac:dyDescent="0.3">
      <c r="A44" s="3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0" s="27" customFormat="1" ht="15.75" x14ac:dyDescent="0.25">
      <c r="A45" s="27" t="s">
        <v>49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0" s="5" customFormat="1" ht="15.7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0" s="17" customFormat="1" ht="15.75" x14ac:dyDescent="0.25">
      <c r="A47" s="17" t="s">
        <v>21</v>
      </c>
      <c r="B47" s="16">
        <f>B5+B43</f>
        <v>27123.78</v>
      </c>
      <c r="C47" s="16">
        <f>B50</f>
        <v>27123.78</v>
      </c>
      <c r="D47" s="16">
        <f t="shared" ref="D47:M47" si="8">C50</f>
        <v>27123.78</v>
      </c>
      <c r="E47" s="16">
        <f>D50</f>
        <v>27123.78</v>
      </c>
      <c r="F47" s="16">
        <f t="shared" si="8"/>
        <v>27123.78</v>
      </c>
      <c r="G47" s="16">
        <f t="shared" si="8"/>
        <v>27123.78</v>
      </c>
      <c r="H47" s="16">
        <f t="shared" si="8"/>
        <v>27123.78</v>
      </c>
      <c r="I47" s="16">
        <f t="shared" si="8"/>
        <v>27123.78</v>
      </c>
      <c r="J47" s="16">
        <f t="shared" si="8"/>
        <v>27123.78</v>
      </c>
      <c r="K47" s="16">
        <f t="shared" si="8"/>
        <v>27123.78</v>
      </c>
      <c r="L47" s="16">
        <f t="shared" si="8"/>
        <v>27123.78</v>
      </c>
      <c r="M47" s="16">
        <f t="shared" si="8"/>
        <v>27123.78</v>
      </c>
      <c r="N47" s="16"/>
    </row>
    <row r="48" spans="1:20" s="17" customFormat="1" ht="15.75" x14ac:dyDescent="0.25">
      <c r="A48" s="17" t="s">
        <v>5</v>
      </c>
      <c r="B48" s="16">
        <v>0</v>
      </c>
      <c r="C48" s="16">
        <f>C7</f>
        <v>0</v>
      </c>
      <c r="D48" s="16">
        <f>D7</f>
        <v>0</v>
      </c>
      <c r="E48" s="16">
        <f>E7</f>
        <v>0</v>
      </c>
      <c r="F48" s="16">
        <f>F7</f>
        <v>0</v>
      </c>
      <c r="G48" s="16">
        <f>G7+G43</f>
        <v>0</v>
      </c>
      <c r="H48" s="16">
        <f>H7+H43</f>
        <v>0</v>
      </c>
      <c r="I48" s="16">
        <f>I7+I43</f>
        <v>0</v>
      </c>
      <c r="J48" s="16">
        <f>J7+J43</f>
        <v>0</v>
      </c>
      <c r="K48" s="16">
        <f>K7+K43</f>
        <v>0</v>
      </c>
      <c r="L48" s="16">
        <f>L7+L43</f>
        <v>0</v>
      </c>
      <c r="M48" s="16">
        <f>M7</f>
        <v>0</v>
      </c>
      <c r="N48" s="16"/>
      <c r="P48" s="16"/>
    </row>
    <row r="49" spans="1:16" s="17" customFormat="1" ht="15.75" x14ac:dyDescent="0.25">
      <c r="A49" s="17" t="s">
        <v>6</v>
      </c>
      <c r="B49" s="16">
        <f>B35</f>
        <v>0</v>
      </c>
      <c r="C49" s="16">
        <f>C35</f>
        <v>0</v>
      </c>
      <c r="D49" s="16">
        <f t="shared" ref="D49:M49" si="9">D35+D45</f>
        <v>0</v>
      </c>
      <c r="E49" s="16">
        <f t="shared" si="9"/>
        <v>0</v>
      </c>
      <c r="F49" s="16">
        <f t="shared" si="9"/>
        <v>0</v>
      </c>
      <c r="G49" s="16">
        <f t="shared" si="9"/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/>
      <c r="P49" s="16"/>
    </row>
    <row r="50" spans="1:16" s="17" customFormat="1" ht="15.75" x14ac:dyDescent="0.25">
      <c r="A50" s="17" t="s">
        <v>7</v>
      </c>
      <c r="B50" s="16">
        <f>B47+B48-B49</f>
        <v>27123.78</v>
      </c>
      <c r="C50" s="16">
        <f t="shared" ref="C50:M50" si="10">C47+C48-C49</f>
        <v>27123.78</v>
      </c>
      <c r="D50" s="16">
        <f t="shared" si="10"/>
        <v>27123.78</v>
      </c>
      <c r="E50" s="16">
        <f t="shared" si="10"/>
        <v>27123.78</v>
      </c>
      <c r="F50" s="16">
        <f t="shared" si="10"/>
        <v>27123.78</v>
      </c>
      <c r="G50" s="16">
        <f>G47+G48-G49</f>
        <v>27123.78</v>
      </c>
      <c r="H50" s="16">
        <f t="shared" si="10"/>
        <v>27123.78</v>
      </c>
      <c r="I50" s="16">
        <f t="shared" si="10"/>
        <v>27123.78</v>
      </c>
      <c r="J50" s="16">
        <f t="shared" si="10"/>
        <v>27123.78</v>
      </c>
      <c r="K50" s="16">
        <f t="shared" si="10"/>
        <v>27123.78</v>
      </c>
      <c r="L50" s="16">
        <f t="shared" si="10"/>
        <v>27123.78</v>
      </c>
      <c r="M50" s="16">
        <f t="shared" si="10"/>
        <v>27123.78</v>
      </c>
      <c r="N50" s="16"/>
      <c r="P50" s="16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2025-11-11T21:05:21Z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